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202300"/>
  <mc:AlternateContent xmlns:mc="http://schemas.openxmlformats.org/markup-compatibility/2006">
    <mc:Choice Requires="x15">
      <x15ac:absPath xmlns:x15ac="http://schemas.microsoft.com/office/spreadsheetml/2010/11/ac" url="https://synergym-my.sharepoint.com/personal/zoilo_espana_synergym_es/Documents/Open/2026/14º Alzira/03 Proyecto/Proy Ejecucion/0 Inicial/01/02 MEDICIONES/"/>
    </mc:Choice>
  </mc:AlternateContent>
  <xr:revisionPtr revIDLastSave="0" documentId="8_{3B98B887-474A-4B10-A003-2568669D9A74}" xr6:coauthVersionLast="47" xr6:coauthVersionMax="47" xr10:uidLastSave="{00000000-0000-0000-0000-000000000000}"/>
  <bookViews>
    <workbookView xWindow="-120" yWindow="-120" windowWidth="29040" windowHeight="16440" xr2:uid="{56DA23D6-A18A-4E42-8EC7-C0889C1B0EB9}"/>
  </bookViews>
  <sheets>
    <sheet name="Hoja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708" i="1" l="1"/>
  <c r="F708" i="1"/>
  <c r="G703" i="1"/>
  <c r="G706" i="1"/>
  <c r="E703" i="1"/>
  <c r="F703" i="1"/>
  <c r="F706" i="1"/>
  <c r="G704" i="1"/>
  <c r="G698" i="1"/>
  <c r="G701" i="1"/>
  <c r="E698" i="1"/>
  <c r="F698" i="1"/>
  <c r="F701" i="1"/>
  <c r="G699" i="1"/>
  <c r="G657" i="1"/>
  <c r="G696" i="1"/>
  <c r="E657" i="1"/>
  <c r="F657" i="1"/>
  <c r="F696" i="1"/>
  <c r="G694" i="1"/>
  <c r="G692" i="1"/>
  <c r="G690" i="1"/>
  <c r="G688" i="1"/>
  <c r="G686" i="1"/>
  <c r="G684" i="1"/>
  <c r="G682" i="1"/>
  <c r="G680" i="1"/>
  <c r="G678" i="1"/>
  <c r="G676" i="1"/>
  <c r="G674" i="1"/>
  <c r="G672" i="1"/>
  <c r="G670" i="1"/>
  <c r="G668" i="1"/>
  <c r="G666" i="1"/>
  <c r="G664" i="1"/>
  <c r="G662" i="1"/>
  <c r="G660" i="1"/>
  <c r="G658" i="1"/>
  <c r="G559" i="1"/>
  <c r="G655" i="1"/>
  <c r="E559" i="1"/>
  <c r="F559" i="1"/>
  <c r="F655" i="1"/>
  <c r="G636" i="1"/>
  <c r="G653" i="1"/>
  <c r="E636" i="1"/>
  <c r="F636" i="1"/>
  <c r="F653" i="1"/>
  <c r="G651" i="1"/>
  <c r="G649" i="1"/>
  <c r="G647" i="1"/>
  <c r="G645" i="1"/>
  <c r="G643" i="1"/>
  <c r="G641" i="1"/>
  <c r="G639" i="1"/>
  <c r="G637" i="1"/>
  <c r="G605" i="1"/>
  <c r="G634" i="1"/>
  <c r="E605" i="1"/>
  <c r="F605" i="1"/>
  <c r="F634" i="1"/>
  <c r="G632" i="1"/>
  <c r="G630" i="1"/>
  <c r="G628" i="1"/>
  <c r="G626" i="1"/>
  <c r="G624" i="1"/>
  <c r="G622" i="1"/>
  <c r="G620" i="1"/>
  <c r="G618" i="1"/>
  <c r="G616" i="1"/>
  <c r="G614" i="1"/>
  <c r="G612" i="1"/>
  <c r="G610" i="1"/>
  <c r="G608" i="1"/>
  <c r="G606" i="1"/>
  <c r="G560" i="1"/>
  <c r="G603" i="1"/>
  <c r="E560" i="1"/>
  <c r="F560" i="1"/>
  <c r="F603" i="1"/>
  <c r="G601" i="1"/>
  <c r="G599" i="1"/>
  <c r="G597" i="1"/>
  <c r="G595" i="1"/>
  <c r="G593" i="1"/>
  <c r="G591" i="1"/>
  <c r="G589" i="1"/>
  <c r="G587" i="1"/>
  <c r="G585" i="1"/>
  <c r="G583" i="1"/>
  <c r="G581" i="1"/>
  <c r="G579" i="1"/>
  <c r="G577" i="1"/>
  <c r="G575" i="1"/>
  <c r="G573" i="1"/>
  <c r="G571" i="1"/>
  <c r="G569" i="1"/>
  <c r="G567" i="1"/>
  <c r="G565" i="1"/>
  <c r="G563" i="1"/>
  <c r="G561" i="1"/>
  <c r="G408" i="1"/>
  <c r="G557" i="1"/>
  <c r="E408" i="1"/>
  <c r="F408" i="1"/>
  <c r="F557" i="1"/>
  <c r="G518" i="1"/>
  <c r="G555" i="1"/>
  <c r="E518" i="1"/>
  <c r="F518" i="1"/>
  <c r="F555" i="1"/>
  <c r="G553" i="1"/>
  <c r="G551" i="1"/>
  <c r="G549" i="1"/>
  <c r="G547" i="1"/>
  <c r="G545" i="1"/>
  <c r="G543" i="1"/>
  <c r="G541" i="1"/>
  <c r="G539" i="1"/>
  <c r="G537" i="1"/>
  <c r="G535" i="1"/>
  <c r="G533" i="1"/>
  <c r="G531" i="1"/>
  <c r="G529" i="1"/>
  <c r="G527" i="1"/>
  <c r="G525" i="1"/>
  <c r="G523" i="1"/>
  <c r="G521" i="1"/>
  <c r="G519" i="1"/>
  <c r="G471" i="1"/>
  <c r="G516" i="1"/>
  <c r="E471" i="1"/>
  <c r="F471" i="1"/>
  <c r="F516" i="1"/>
  <c r="G514" i="1"/>
  <c r="G512" i="1"/>
  <c r="G510" i="1"/>
  <c r="G508" i="1"/>
  <c r="G506" i="1"/>
  <c r="G504" i="1"/>
  <c r="G502" i="1"/>
  <c r="G500" i="1"/>
  <c r="G498" i="1"/>
  <c r="G496" i="1"/>
  <c r="G494" i="1"/>
  <c r="G492" i="1"/>
  <c r="G490" i="1"/>
  <c r="G488" i="1"/>
  <c r="G486" i="1"/>
  <c r="G484" i="1"/>
  <c r="G482" i="1"/>
  <c r="G480" i="1"/>
  <c r="G478" i="1"/>
  <c r="G476" i="1"/>
  <c r="G474" i="1"/>
  <c r="G472" i="1"/>
  <c r="G454" i="1"/>
  <c r="G469" i="1"/>
  <c r="E454" i="1"/>
  <c r="F454" i="1"/>
  <c r="F469" i="1"/>
  <c r="G467" i="1"/>
  <c r="G465" i="1"/>
  <c r="G463" i="1"/>
  <c r="G461" i="1"/>
  <c r="G459" i="1"/>
  <c r="G457" i="1"/>
  <c r="G455" i="1"/>
  <c r="G409" i="1"/>
  <c r="G452" i="1"/>
  <c r="E409" i="1"/>
  <c r="F409" i="1"/>
  <c r="F452" i="1"/>
  <c r="G450" i="1"/>
  <c r="G448" i="1"/>
  <c r="G446" i="1"/>
  <c r="G444" i="1"/>
  <c r="G442" i="1"/>
  <c r="G440" i="1"/>
  <c r="G438" i="1"/>
  <c r="G436" i="1"/>
  <c r="G434" i="1"/>
  <c r="G432" i="1"/>
  <c r="G430" i="1"/>
  <c r="G428" i="1"/>
  <c r="G426" i="1"/>
  <c r="G424" i="1"/>
  <c r="G422" i="1"/>
  <c r="G420" i="1"/>
  <c r="G418" i="1"/>
  <c r="G416" i="1"/>
  <c r="G414" i="1"/>
  <c r="G412" i="1"/>
  <c r="G410" i="1"/>
  <c r="G296" i="1"/>
  <c r="G406" i="1"/>
  <c r="E296" i="1"/>
  <c r="F296" i="1"/>
  <c r="F406" i="1"/>
  <c r="G391" i="1"/>
  <c r="G404" i="1"/>
  <c r="E391" i="1"/>
  <c r="F391" i="1"/>
  <c r="F404" i="1"/>
  <c r="G402" i="1"/>
  <c r="G400" i="1"/>
  <c r="G398" i="1"/>
  <c r="G396" i="1"/>
  <c r="G394" i="1"/>
  <c r="G392" i="1"/>
  <c r="G372" i="1"/>
  <c r="G389" i="1"/>
  <c r="E372" i="1"/>
  <c r="F372" i="1"/>
  <c r="F389" i="1"/>
  <c r="G387" i="1"/>
  <c r="G385" i="1"/>
  <c r="G383" i="1"/>
  <c r="G381" i="1"/>
  <c r="G379" i="1"/>
  <c r="G377" i="1"/>
  <c r="G375" i="1"/>
  <c r="G373" i="1"/>
  <c r="G346" i="1"/>
  <c r="G370" i="1"/>
  <c r="E346" i="1"/>
  <c r="F346" i="1"/>
  <c r="F370" i="1"/>
  <c r="G368" i="1"/>
  <c r="G366" i="1"/>
  <c r="G364" i="1"/>
  <c r="G362" i="1"/>
  <c r="G360" i="1"/>
  <c r="G358" i="1"/>
  <c r="G356" i="1"/>
  <c r="G354" i="1"/>
  <c r="G352" i="1"/>
  <c r="G350" i="1"/>
  <c r="G348" i="1"/>
  <c r="G297" i="1"/>
  <c r="G344" i="1"/>
  <c r="E297" i="1"/>
  <c r="F297" i="1"/>
  <c r="F344" i="1"/>
  <c r="G342" i="1"/>
  <c r="G340" i="1"/>
  <c r="G338" i="1"/>
  <c r="G336" i="1"/>
  <c r="G334" i="1"/>
  <c r="G332" i="1"/>
  <c r="G330" i="1"/>
  <c r="G328" i="1"/>
  <c r="G326" i="1"/>
  <c r="G324" i="1"/>
  <c r="G322" i="1"/>
  <c r="G320" i="1"/>
  <c r="G318" i="1"/>
  <c r="G316" i="1"/>
  <c r="G314" i="1"/>
  <c r="G312" i="1"/>
  <c r="G310" i="1"/>
  <c r="G308" i="1"/>
  <c r="G306" i="1"/>
  <c r="G304" i="1"/>
  <c r="G302" i="1"/>
  <c r="G300" i="1"/>
  <c r="G298" i="1"/>
  <c r="G263" i="1"/>
  <c r="G294" i="1"/>
  <c r="E263" i="1"/>
  <c r="F263" i="1"/>
  <c r="F294" i="1"/>
  <c r="G292" i="1"/>
  <c r="G290" i="1"/>
  <c r="G288" i="1"/>
  <c r="G286" i="1"/>
  <c r="G284" i="1"/>
  <c r="G282" i="1"/>
  <c r="G280" i="1"/>
  <c r="G278" i="1"/>
  <c r="G276" i="1"/>
  <c r="G274" i="1"/>
  <c r="G272" i="1"/>
  <c r="G270" i="1"/>
  <c r="G268" i="1"/>
  <c r="G266" i="1"/>
  <c r="G264" i="1"/>
  <c r="G222" i="1"/>
  <c r="G261" i="1"/>
  <c r="E222" i="1"/>
  <c r="F222" i="1"/>
  <c r="F261" i="1"/>
  <c r="G259" i="1"/>
  <c r="G257" i="1"/>
  <c r="G255" i="1"/>
  <c r="G253" i="1"/>
  <c r="G251" i="1"/>
  <c r="G249" i="1"/>
  <c r="G247" i="1"/>
  <c r="G245" i="1"/>
  <c r="G243" i="1"/>
  <c r="G241" i="1"/>
  <c r="G239" i="1"/>
  <c r="G237" i="1"/>
  <c r="G235" i="1"/>
  <c r="G233" i="1"/>
  <c r="G231" i="1"/>
  <c r="G229" i="1"/>
  <c r="G227" i="1"/>
  <c r="G225" i="1"/>
  <c r="G223" i="1"/>
  <c r="G196" i="1"/>
  <c r="G220" i="1"/>
  <c r="E196" i="1"/>
  <c r="F196" i="1"/>
  <c r="F220" i="1"/>
  <c r="G219" i="1"/>
  <c r="G217" i="1"/>
  <c r="G216" i="1"/>
  <c r="G214" i="1"/>
  <c r="G212" i="1"/>
  <c r="G210" i="1"/>
  <c r="G208" i="1"/>
  <c r="G207" i="1"/>
  <c r="G205" i="1"/>
  <c r="G203" i="1"/>
  <c r="G201" i="1"/>
  <c r="G200" i="1"/>
  <c r="G198" i="1"/>
  <c r="G162" i="1"/>
  <c r="G194" i="1"/>
  <c r="E162" i="1"/>
  <c r="F162" i="1"/>
  <c r="F194" i="1"/>
  <c r="G192" i="1"/>
  <c r="G190" i="1"/>
  <c r="G188" i="1"/>
  <c r="G186" i="1"/>
  <c r="G185" i="1"/>
  <c r="G183" i="1"/>
  <c r="G181" i="1"/>
  <c r="G179" i="1"/>
  <c r="G177" i="1"/>
  <c r="G175" i="1"/>
  <c r="G173" i="1"/>
  <c r="G171" i="1"/>
  <c r="G169" i="1"/>
  <c r="G167" i="1"/>
  <c r="G165" i="1"/>
  <c r="G163" i="1"/>
  <c r="G129" i="1"/>
  <c r="G160" i="1"/>
  <c r="E129" i="1"/>
  <c r="F129" i="1"/>
  <c r="F160" i="1"/>
  <c r="G158" i="1"/>
  <c r="G156" i="1"/>
  <c r="G154" i="1"/>
  <c r="G152" i="1"/>
  <c r="G150" i="1"/>
  <c r="G148" i="1"/>
  <c r="G146" i="1"/>
  <c r="G144" i="1"/>
  <c r="G142" i="1"/>
  <c r="G140" i="1"/>
  <c r="G138" i="1"/>
  <c r="G136" i="1"/>
  <c r="G134" i="1"/>
  <c r="G132" i="1"/>
  <c r="G130" i="1"/>
  <c r="G55" i="1"/>
  <c r="G127" i="1"/>
  <c r="E55" i="1"/>
  <c r="F55" i="1"/>
  <c r="F127" i="1"/>
  <c r="G86" i="1"/>
  <c r="G125" i="1"/>
  <c r="E86" i="1"/>
  <c r="F86" i="1"/>
  <c r="F125" i="1"/>
  <c r="G123" i="1"/>
  <c r="G121" i="1"/>
  <c r="G119" i="1"/>
  <c r="G117" i="1"/>
  <c r="G115" i="1"/>
  <c r="G113" i="1"/>
  <c r="G111" i="1"/>
  <c r="G109" i="1"/>
  <c r="G107" i="1"/>
  <c r="G105" i="1"/>
  <c r="G103" i="1"/>
  <c r="G101" i="1"/>
  <c r="G99" i="1"/>
  <c r="G97" i="1"/>
  <c r="G95" i="1"/>
  <c r="G93" i="1"/>
  <c r="G91" i="1"/>
  <c r="G89" i="1"/>
  <c r="G88" i="1"/>
  <c r="G87" i="1"/>
  <c r="G79" i="1"/>
  <c r="G84" i="1"/>
  <c r="E79" i="1"/>
  <c r="F79" i="1"/>
  <c r="F84" i="1"/>
  <c r="G82" i="1"/>
  <c r="G80" i="1"/>
  <c r="G61" i="1"/>
  <c r="G77" i="1"/>
  <c r="E61" i="1"/>
  <c r="F61" i="1"/>
  <c r="F77" i="1"/>
  <c r="G75" i="1"/>
  <c r="G73" i="1"/>
  <c r="G71" i="1"/>
  <c r="G69" i="1"/>
  <c r="G67" i="1"/>
  <c r="G65" i="1"/>
  <c r="G63" i="1"/>
  <c r="G56" i="1"/>
  <c r="G59" i="1"/>
  <c r="E56" i="1"/>
  <c r="F56" i="1"/>
  <c r="F59" i="1"/>
  <c r="G57" i="1"/>
  <c r="G40" i="1"/>
  <c r="G53" i="1"/>
  <c r="E40" i="1"/>
  <c r="F40" i="1"/>
  <c r="F53" i="1"/>
  <c r="G51" i="1"/>
  <c r="G49" i="1"/>
  <c r="G47" i="1"/>
  <c r="G45" i="1"/>
  <c r="G43" i="1"/>
  <c r="G42" i="1"/>
  <c r="G4" i="1"/>
  <c r="G38" i="1"/>
  <c r="E4" i="1"/>
  <c r="F4" i="1"/>
  <c r="F38" i="1"/>
  <c r="G33" i="1"/>
  <c r="G36" i="1"/>
  <c r="E33" i="1"/>
  <c r="F33" i="1"/>
  <c r="F36" i="1"/>
  <c r="G34" i="1"/>
  <c r="G28" i="1"/>
  <c r="G31" i="1"/>
  <c r="E28" i="1"/>
  <c r="F28" i="1"/>
  <c r="F31" i="1"/>
  <c r="G29" i="1"/>
  <c r="G17" i="1"/>
  <c r="G26" i="1"/>
  <c r="E17" i="1"/>
  <c r="F17" i="1"/>
  <c r="F26" i="1"/>
  <c r="G24" i="1"/>
  <c r="G22" i="1"/>
  <c r="G20" i="1"/>
  <c r="G18" i="1"/>
  <c r="G12" i="1"/>
  <c r="G15" i="1"/>
  <c r="E12" i="1"/>
  <c r="F12" i="1"/>
  <c r="F15" i="1"/>
  <c r="G13" i="1"/>
  <c r="G5" i="1"/>
  <c r="G10" i="1"/>
  <c r="E5" i="1"/>
  <c r="F5" i="1"/>
  <c r="F10" i="1"/>
  <c r="G8" i="1"/>
  <c r="G7" i="1"/>
</calcChain>
</file>

<file path=xl/sharedStrings.xml><?xml version="1.0" encoding="utf-8"?>
<sst xmlns="http://schemas.openxmlformats.org/spreadsheetml/2006/main" count="1688" uniqueCount="1025">
  <si>
    <t/>
  </si>
  <si>
    <t>Presupuesto</t>
  </si>
  <si>
    <t>Código</t>
  </si>
  <si>
    <t>Resumen</t>
  </si>
  <si>
    <t>ImpPres</t>
  </si>
  <si>
    <t>Nat</t>
  </si>
  <si>
    <t>Ud</t>
  </si>
  <si>
    <t>CanPres</t>
  </si>
  <si>
    <t>PrPres</t>
  </si>
  <si>
    <t xml:space="preserve">SG01         </t>
  </si>
  <si>
    <t>Demoliciones y trabajos previos</t>
  </si>
  <si>
    <t>Capítulo</t>
  </si>
  <si>
    <t xml:space="preserve">SG0101       </t>
  </si>
  <si>
    <t>Demolición Fachada</t>
  </si>
  <si>
    <t xml:space="preserve">Reparación de laterales del hueco resultante tras la demolición de cierre metálico existente, incluyendo el saneado y eliminación de restos de anclajes o fijaciones, rellenos necesarios con mortero, formación de paramentos verticales, y reposición de acabados afectados (revocos, enfoscados, pintura, etc.). 
</t>
  </si>
  <si>
    <t xml:space="preserve">I_REP REJ    </t>
  </si>
  <si>
    <t>Reparación apuertura tras demolición de cierre metálico</t>
  </si>
  <si>
    <t>Partida</t>
  </si>
  <si>
    <t>m2</t>
  </si>
  <si>
    <t xml:space="preserve">I_CH.AR      </t>
  </si>
  <si>
    <t>Limpieza de fachada mediante chorro de agua</t>
  </si>
  <si>
    <t xml:space="preserve">Proyección mediante chorro de agua sobre paramento, eliminando contaminantes, capa de mortero de cemento y partículas sueltas del soporte, para proceder posteriormente a la aplicación de un revestimiento. Medida la superficie realmente ejecutada.
</t>
  </si>
  <si>
    <t>SG0101</t>
  </si>
  <si>
    <t xml:space="preserve">PRE          </t>
  </si>
  <si>
    <t>Demolición Estructura</t>
  </si>
  <si>
    <t xml:space="preserve">01010EA      </t>
  </si>
  <si>
    <t>Adecuación rampa mediante picado</t>
  </si>
  <si>
    <t>m²</t>
  </si>
  <si>
    <t xml:space="preserve">Adecuación de rampa mediante picado de máximo 10 cm, incluidos revestimientos superiores, con martillo neumático, y carga manual sobre camión o contenedor. Se medirá la superficie realmente adecuada según especificaciones del Proyecto.
</t>
  </si>
  <si>
    <t>PRE</t>
  </si>
  <si>
    <t xml:space="preserve">SG0103       </t>
  </si>
  <si>
    <t>Demolición Albañilería</t>
  </si>
  <si>
    <t xml:space="preserve">01019        </t>
  </si>
  <si>
    <t>Desmontaje de cierre metálico</t>
  </si>
  <si>
    <t xml:space="preserve">Desmontaje de cierre metálico enrollable de más de 6 m² de superficie, con medios manuales, sin deteriorar los elementos constructivos a los que está sujeto, y carga manual sobre camión o contenedor. El precio incluye el desmontaje de los mecanismos, motores y demás accesorios. Se medirá la superficie realmente desmontada según especificaciones del Proyecto.
</t>
  </si>
  <si>
    <t xml:space="preserve">01040        </t>
  </si>
  <si>
    <t>Desmontaje de carpintería exterior acristalada</t>
  </si>
  <si>
    <t xml:space="preserve">Levantado de carpintería acristalada de cualquier tipo, con medios manuales, sin deteriorar los elementos constructivos a los que está sujeta, y carga manual sobre camión o contenedor. El precio incluye el levantado de las hojas, de los marcos, de los tapajuntas y de los herrajes. Se medirá la superficie realmente desmontada según especificaciones del Proyecto.
</t>
  </si>
  <si>
    <t xml:space="preserve">I_POL.FA     </t>
  </si>
  <si>
    <t>Demolición pollete fachada</t>
  </si>
  <si>
    <t>m</t>
  </si>
  <si>
    <t xml:space="preserve">Demolición de pollete en fachada incluyendo impermeabilización posterior
Demolición manual de pollete existente en fachada incluyendo medios auxiliares protección de elementos colindantes y limpieza de la zona de trabajo
Posteriormente se realizará la reparación de la zona afectada y la aplicación de sistema de impermeabilización garantizando la continuidad de la impermeabilización con los paramentos verticales y horizontales existentes
</t>
  </si>
  <si>
    <t xml:space="preserve">01031C       </t>
  </si>
  <si>
    <t>Demolición de partición interior de fábrica revestida e&lt;11.5cm</t>
  </si>
  <si>
    <t xml:space="preserve">Demolición de partición interior de fábrica revestida, incluso rodapiés, alicatados y revestimientos, formada por ladrillo hueco sencillo de hasta 11,5cm de espesor, con medios manuales, sin afectar a la estabilidad de los elementos constructivos contiguos, y carga manual sobre camión o contenedor. El precio incluye el desmontaje previo de las hojas de la carpintería. Se medirá la superficie realmente demolida según especificaciones del Proyecto.
</t>
  </si>
  <si>
    <t>SG0103</t>
  </si>
  <si>
    <t xml:space="preserve">SG0104       </t>
  </si>
  <si>
    <t>Demolición Varios</t>
  </si>
  <si>
    <t xml:space="preserve">I_LIMP       </t>
  </si>
  <si>
    <t>Limpieza de escombros con medios manuales</t>
  </si>
  <si>
    <t xml:space="preserve">Previsión de limpieza de escombros con medios manuales. Local afectado por la dana.
</t>
  </si>
  <si>
    <t>SG0104</t>
  </si>
  <si>
    <t xml:space="preserve">SG0105       </t>
  </si>
  <si>
    <t>Instalaciones</t>
  </si>
  <si>
    <t xml:space="preserve">I_CUADRO     </t>
  </si>
  <si>
    <t>Desmontaje de instalación del cuadro</t>
  </si>
  <si>
    <t>PA</t>
  </si>
  <si>
    <t xml:space="preserve">Desmontaje de cuadro, con medios manuales, y carga manual sobre camión o contenedor. Medida la partida al alza según especificaciones de Proyecto.
</t>
  </si>
  <si>
    <t>SG0105</t>
  </si>
  <si>
    <t>SG01</t>
  </si>
  <si>
    <t xml:space="preserve">SG02         </t>
  </si>
  <si>
    <t>Estructuras</t>
  </si>
  <si>
    <t xml:space="preserve">I_NOTAS      </t>
  </si>
  <si>
    <t>(PREVISIÓN). A FALTA DE RECIBIR ESTUDIO ESTRUCTURAL</t>
  </si>
  <si>
    <t xml:space="preserve">020268B      </t>
  </si>
  <si>
    <t>Acero S275 JR en placa de anclaje</t>
  </si>
  <si>
    <t>kg</t>
  </si>
  <si>
    <t xml:space="preserve">Acero S 275 JR en placa de anclaje mediante mortero 51 de retracción ligeramente expansivo tipo SIKAGROUT y pernos de 16mm de diámetro con adhesivo SIKA ANUMORFIX 3001 o HILTI-HIT-RE580, incluso corte elaboración y montaje, capa de imprimación antioxidante y p.p. de elementos de unión y ayudas de albañilería; construido según NCSR-02, Código Estructuraly CTE. Medido en peso nominal. Según especificaciones y detalle de proyecto.
</t>
  </si>
  <si>
    <t xml:space="preserve">E001         </t>
  </si>
  <si>
    <t>Perno conector de tornillo y placa dentada tecnaria CTCEM14/040</t>
  </si>
  <si>
    <t>u</t>
  </si>
  <si>
    <t xml:space="preserve">Suministro y colocación de perno conector compuesto por tornillo y placa dentada tecnaria CTCEM 14/040, incluso tuercas y arandelas acero 6.8, elementos auxiliares, mano de obra y maquinaria. Medida la unidad totalmente ejecutada.
</t>
  </si>
  <si>
    <t xml:space="preserve">020269       </t>
  </si>
  <si>
    <t>Bancada de tramex para instalaciones</t>
  </si>
  <si>
    <t xml:space="preserve">Bancada metalica para apoyo de bombas de calor y unidades exteriores de climatización, realizada mediante rejilla electrosoldada formada por pletina de acero galvanizado, de 30x2 mm, formando cuadrícula de 30x30 mm y bastidor con uniones electrosoldadas. Incluso p/p de patas de agarre de 500 mm de altura. Elaboración y fijado en obra mediante atornillado en obra con tornillos de acero, sylomer en los apoyos y ajuste final en obra. Medida la superficie realmente ejecutada.
</t>
  </si>
  <si>
    <t xml:space="preserve">EHX011       </t>
  </si>
  <si>
    <t>Forjado de losa mixta con chapa colaborante. e=10cm</t>
  </si>
  <si>
    <t xml:space="preserve">Forjado de losa mixta, canto 10 cm, con chapa colaborante de acero galvanizado de 0,75 mm de espesor, 44 mm de canto y 172 mm de intereje, y capa de hormigón armado realizada con hormigón HA-25/B/20/IIa fabricado en central, y vertido con cubilote, volumen total de hormigón 0,062 m³/m², acero UNE-EN 10080 B 500 S, con una cuantía total de 1 kg/m², y malla electrosoldada ME 15x30 Ø 6-6 B 500 T 6x2,20 UNE-EN 10080.
</t>
  </si>
  <si>
    <t xml:space="preserve">020267       </t>
  </si>
  <si>
    <t>Acero perfiles laminados en caliente en vigas de unión soldada</t>
  </si>
  <si>
    <t>SG02</t>
  </si>
  <si>
    <t xml:space="preserve">SG03         </t>
  </si>
  <si>
    <t>Albañileria</t>
  </si>
  <si>
    <t xml:space="preserve">C03.1        </t>
  </si>
  <si>
    <t>Fábrica de ladrillo</t>
  </si>
  <si>
    <t xml:space="preserve">03101        </t>
  </si>
  <si>
    <t>Cerramiento e: 11.5 cm ladrillo hueco para revestir i/dint</t>
  </si>
  <si>
    <t xml:space="preserve">Cerramiento de ladrillo hueco doble de 11,5 cm de espesor de fábrica,para revestir, 24x11,5x7 cm, recibida con mortero de cemento confeccionado en obra, con 250 kg/m³ de cemento, color gris, dosificación 1:6, suministrado en sacos; revestimiento de los frentes de forjado con piezas cerámicas, colocadas con mortero de alta adherencia, formación de dinteles mediante vigueta prefabricada, revestida con piezas cerámicas, colocadas con mortero de alta adherencia. Se medirá la superficie realmente ejecutada según especificaciones de Proyecto, sin duplicar esquinas ni encuentros, incluyendo el revestimiento de los frentes de forjado.
</t>
  </si>
  <si>
    <t>C03.1</t>
  </si>
  <si>
    <t xml:space="preserve">C03.2        </t>
  </si>
  <si>
    <t>Placas de yeso (paredes)</t>
  </si>
  <si>
    <t xml:space="preserve">Trasdosado autoportante con placa de yeso laminado cortafuego sobre perfiler?a de acero galvanizado de 70mm.
Trasdosado autoportante, realizado con placas de yeso laminado - |15 FOC, formado por una estructura simple, con disposición normal "C" de los montantes; 95 mm de espesor total; separación entre maestras 600 mm, con amortiguador EP.400 de AMC mecanocaucho en para apoyo lateral y banda acústica para apoyo sobre suelo actual o encofrado perdido, techo y lateral. La placa tendrá 1cm de holgura en todo su perímetro (techos, suelos y laterales). Aislamiento térmico de lana de roca de 5cm.  Se medirá la superficie realmente ejecutada según especificaciones de Proyecto, medido a cara exterior, sin duplicar esquinas ni encuentros, incluso parte proporcional de recercados y cajones, descontando huecos mayores de 3m2.
</t>
  </si>
  <si>
    <t xml:space="preserve">0321C6N      </t>
  </si>
  <si>
    <t>Tabique sencillo (15+70+15)/600 (2N disp C) c/aislamiento</t>
  </si>
  <si>
    <t xml:space="preserve">Tabique sencillo (15+70+15)/600 (70) LM - (2 placa normal), con placas de yeso laminado, con banda acústica para apoyo sobre suelo actual o encofrado perdido y banda acústica en unión de techo y laterales, formado por una estructura simple, con disposición normal "C" de los montantes; aislamiento acústico mediante panel semirrígido de lana mineral, espesor 70 mm, en el alma; 78 mm de espesor total. El precio incluye la resolución de encuentros y puntos singulares y las ayudas de albañilería para instalaciones. Se medirá la superficie realmente ejecutada según especificaciones de Proyecto, medido a cara exterior, sin duplicar esquinas ni encuentros, incluso parte proporcional de recercados y cajones, descontando huecos mayores de 3m2. 
</t>
  </si>
  <si>
    <t xml:space="preserve">0321C6W      </t>
  </si>
  <si>
    <t>Tabique sencillo (15+70+15)/600 (2W disp C) c/aislamiento</t>
  </si>
  <si>
    <t xml:space="preserve">Tabique sencillo (15+70+15)/600 (70) LM - (2 hidrofugado), con placas de yeso laminado, con banda acústica para apoyo sobre suelo actual o encofrado perdido y banda acústica en unión de techo y laterales, formado  por una estructura simple, con disposición normal "C" de los montantes; aislamiento acústico mediante panel semirrígido de lana mineral, espesor 70 mm, en el alma; 78 mm de espesor total. El precio incluye la resolución de encuentros y puntos singulares y las ayudas de albañilería para instalaciones. Se medirá la superficie realmente ejecutada según especificaciones de Proyecto, medido a cara exterior, sin duplicar esquinas ni encuentros, incluso parte proporcional de recercados y cajones, descontando huecos mayores de 3m2.
</t>
  </si>
  <si>
    <t xml:space="preserve">0324O66W     </t>
  </si>
  <si>
    <t>Trasdosado directo placa yeso 15 (1W)</t>
  </si>
  <si>
    <t xml:space="preserve">Trasdosado directo, realizado con placa de yeso laminado hidrofugado, de 15mm de espesor, recibida directamente sobre el paramento vertical con pasta de agarre. El precio incluye la resolución de encuentros y puntos singulare, pasta de agarre, cinta para el tratameinto de juntas y las ayudas de albañilería para instalaciones. Se medirá la superficie realmente ejecutada según especificaciones de Proyecto, medido a cara exterior, sin duplicar esquinas ni encuentros, incluso parte proporcional de recercados y cajones, descontando huecos mayores de 3m2.
</t>
  </si>
  <si>
    <t xml:space="preserve">I_A.PAN      </t>
  </si>
  <si>
    <t>Placa aquapanel</t>
  </si>
  <si>
    <t xml:space="preserve">Panel aquapanel de 60 cm en zonas húmedas.
</t>
  </si>
  <si>
    <t xml:space="preserve">03298B       </t>
  </si>
  <si>
    <t>Trasdosado autoportante placa yeso 70+4x15 (4 FOC) EI120</t>
  </si>
  <si>
    <t xml:space="preserve">Trasdosado autoportante, realizado con cuatro placas de yeso laminado - |15 FOC, formado por una estructura simple, con disposición normal "C" de los montantes; 130 mm de espesor total; separación entre maestras 600 mm,   con amortiguador EP.400 de AMC mecanocaucho en para apoyo lateral y banda acústica para apoyo sobre suelo actual o encofrado perdido, techo y lateral. La placa tendrá 1cm de holgura en todo su perímetro (techos, suelos y laterales). Aislamiento térmico de lana de roca de 7cm. Se medirá la superficie realmente ejecutada según especificaciones de Proyecto, medido a cara exterior, sin duplicar esquinas ni encuentros, incluso parte proporcional de recercados y cajones, descontando huecos mayores de 3m2.
</t>
  </si>
  <si>
    <t xml:space="preserve">032012C4F    </t>
  </si>
  <si>
    <t>Tabique múltiple (2x15+70+2x15)/600 (4 FOC disp C) c/aisl EI120</t>
  </si>
  <si>
    <t xml:space="preserve">Tabique autoportante 15+15+70+15+15 formado por una estructura de perfiles de chapa de acero galvanizado de 70 mm de ancho a base de montantes (elementos verticales),  con banda acústica para apoyo sobre suelo actual o encofrado perdido y banda acústica en unión de techo y laterales, separados 600 mm entre ellos y canales (elementos horizontales) a cada lado de la cual se atornilla doble placa de yeso laminado contra incendios de 15 mm de espesor tipo FOC (UNE 102.023) dando un ancho total del tabique terminado de 130 mm. Para estabilidad al fuego EI-120, con relleno de capa de material aislante de lana de roca de 5 cm de espesor y 70 kg/m2 de densidad, incluso certificado de resistencia al fuego. Se medirá la superficie realmente ejecutada según especificaciones de Proyecto, medido a cara exterior, sin duplicar esquinas ni encuentros, incluso parte proporcional de recercados y cajones, descontando huecos mayores de 3m2.
</t>
  </si>
  <si>
    <t xml:space="preserve">03259C6W     </t>
  </si>
  <si>
    <t>Trasdosado autoportante placa yeso 15 (1W disp C) c/maestras</t>
  </si>
  <si>
    <t xml:space="preserve">Trasdosado autoportante, realizado con placa de yeso laminado - |15 hidrófuga, formado por una estructura simple, con disposición normal "C" de los montantes; 85 mm de espesor total; separación entre maestras 600 mm,  con amortiguador EP.400 de AMC mecanocaucho en para apoyo lateral y banda acústica para apoyo sobre suelo actual o encofrado perdido, techo y lateral. La placa tendrá 1cm de holgura en todo su perímetro (techos, suelos y laterales). El precio incluye la resolución de encuentros y puntos singulares y las ayudas de albañilería para instalaciones, pero no incluye el aislamiento a colocar entre las placas y el paramento. Se medirá la superficie realmente ejecutada según especificaciones de Proyecto, medido a cara exterior, sin duplicar esquinas ni encuentros, incluso parte proporcional de recercados y cajones, descontando huecos mayores de 3m2.
</t>
  </si>
  <si>
    <t>C03.2</t>
  </si>
  <si>
    <t xml:space="preserve">C03.3        </t>
  </si>
  <si>
    <t>Techos</t>
  </si>
  <si>
    <t xml:space="preserve">033015H      </t>
  </si>
  <si>
    <t>Falso techo continuo de placas de yeso laminado W</t>
  </si>
  <si>
    <t xml:space="preserve">Falso techo continuo de placas de yeso laminado (PYL) formado una placa de yeso laminado hidrófugo (Tipo W) de 15 mm de espesor atornilladas a una estructura de perfiles de chapa de acero galvanizado a base de maestras primarias en C de 60x27 mm, separadas entre ejes entre 500-1200 mm, y suspendidas del forjado o elemento portante mediante cuelgues colocados entre 700-1200 mm, y maestras secundarias fijadas perpendicularmente a las primarias y a distinto nivel mediante piezas de caballete modulados a ejes entre 400-500 mm, incluso amortigaudores tipo AKUSTIK SUPER T60 A45 de AMC mecanocaucho (1,2 ud/m2). Totalmente terminado para acabado mínimo Nivel Q2, listo para imprimar, revestir, pintar o decorar; i/p.p. de tratamiento de juntas, anclajes, suspensiones, cuelgues, tornillería, juntas de estanqueidad y medios auxiliares. Materiales con marcado CE y DdP (Declaración de prestaciones) según Reglamento (UE) 305/2011.
</t>
  </si>
  <si>
    <t xml:space="preserve">0334415F     </t>
  </si>
  <si>
    <t>Falso techo continuo de placas de yeso laminado EI120</t>
  </si>
  <si>
    <t xml:space="preserve">Falso techo continuo de placas de yeso laminado (PYL) con resistencia al fuego EI-120, formado por 4 placas de yeso laminado resitentes al fuego y altas temperaturas (Tipo F según UNE EN 520) de 15 mm de espesor cada una, atornilladas a una estructura de perfiles de chapa de acero galvanizado a base de maestras primarias en C de 60x27 mm, separadas entre ejes entre 500-1200 mm, y suspendidas del forjado o elemento portante mediante cuelgues colocados entre 700-1200 mm, y maestras secundarias fijadas perpendicularmente a las primarias y a distinto nivel mediante piezas de caballete modulados a ejes entre 400-500 mm, incluso amortigaudores tipo AKUSTIK SUPER T60 B60 de AMC mecanocaucho (2,1 ud/m2). Totalmente terminado para acabado mínimo Nivel Q2, listo para imprimar, revestir, pintar o decorar; i/p.p. de tratamiento de juntas, anclajes, suspensiones, cuelgues, tornillería, juntas de estanqueidad y medios auxiliares. Conforme a normativa ATEDY. Materiales con marcado CE y DdP (Declaración de prestaciones) según Reglamento (UE) 305/2011. Incluído certificado de resistencia al fuego.
</t>
  </si>
  <si>
    <t>C03.3</t>
  </si>
  <si>
    <t xml:space="preserve">C03.4        </t>
  </si>
  <si>
    <t>Otros</t>
  </si>
  <si>
    <t xml:space="preserve">003.4.1      </t>
  </si>
  <si>
    <t>Formacion de rampas con pte 10 %</t>
  </si>
  <si>
    <t xml:space="preserve">003.4.2      </t>
  </si>
  <si>
    <t>Formacion de rampas con pte 4 %</t>
  </si>
  <si>
    <t xml:space="preserve">03433A       </t>
  </si>
  <si>
    <t>Formación de canaleta en suelo</t>
  </si>
  <si>
    <t xml:space="preserve">Formación de canaleta en suelo acústico para inclusión de instalaciones de máquinas de cardio, tornos, quioscos o similar, incluso acabado superior con chapa plegada de aluminio lacado "5 palillos" de 3 mm de espesor con rigidizadores para pisadas, cortes para salida de conexiones a cada máquina, pequeño material y ayudas necesarias. Medida la longitud ejecutada.
</t>
  </si>
  <si>
    <t xml:space="preserve">034331       </t>
  </si>
  <si>
    <t>Formación de canaleta en duchas</t>
  </si>
  <si>
    <t xml:space="preserve">Formación de canaleta empotrada en duchas, incluso apertura de hueco con una holgura de 5 cm por todas sus caras para permitir extracción de rejilla superior de acabado, pequeño material y ayudas necesarias. Medida la longitud ejecutada.
</t>
  </si>
  <si>
    <t xml:space="preserve">06003C       </t>
  </si>
  <si>
    <t>Formación pte. e impermeabilzación doble lámina de betún</t>
  </si>
  <si>
    <t xml:space="preserve">Impermeabilización de zonas húmedas, realizada con doble lámina de betún modificado con elastómero SBS, LBM(SBS)-40-FP, con armadura de fieltro de poliéster no tejido de 160 g/m², de superficie no protegida, adherida con emulsión asfáltica aniónica con cargas tipo EB a un soporte de mortero de cemento CEM II/B-P 32,5 N tipo M-5, confeccionado en obra con 250 kg/m³ de cemento y una proporción en volumen 1/6, con espesor medio de 4 cm y pendiente deL 2% al 5%, acabado fratasado, y protegida con capa separadora. El precio incluye el mortero de formación de prendiente. No incluye el pavimento. Se medirá, en proyección horizontal, la superficie realmente ejecutada según especificaciones de Proyecto, desde las caras interiores de los antepechos o petos perimetrales que la limitan, incluso p.p. de remates perimetrales. Se incluye prueba de estanqueidad de 24 h.
</t>
  </si>
  <si>
    <t xml:space="preserve">RO0007A      </t>
  </si>
  <si>
    <t>Apertura de zanja para colector enterrado A=30cm P=40cm</t>
  </si>
  <si>
    <t xml:space="preserve">Apertura de zanja de 30cm de ancho y una media de 40cm de profundidad mediante m.manuales para colector enterrado, incluida el posterior relleno de la misma y compactación de tierra. Medida la longitud realmente ejecutada.
</t>
  </si>
  <si>
    <t xml:space="preserve">0007         </t>
  </si>
  <si>
    <t>Ayudas de albañilería para colocación de pantallas TV</t>
  </si>
  <si>
    <t xml:space="preserve">Ayudas de albañilería para colcoación de pantallas TV
</t>
  </si>
  <si>
    <t xml:space="preserve">0008         </t>
  </si>
  <si>
    <t>Ayudas de albañilería para colocación de pequeño material de SG</t>
  </si>
  <si>
    <t xml:space="preserve">Ayudas de albañilería para colocación de accesorios en baños (portarollos, jaboneras, dispensador de papel), botiquín, colgadores, ambientador, fijación de cableado y elementos auxiliares de estos aparatos, así como pequeños elementos de cartelería corporativa
</t>
  </si>
  <si>
    <t xml:space="preserve">0078N        </t>
  </si>
  <si>
    <t>Ayudas de albañilería para colocación de tornos y portillo</t>
  </si>
  <si>
    <t xml:space="preserve">Ayudas de albañilería para colocación de tornos y portillos suministrados por SG.
</t>
  </si>
  <si>
    <t xml:space="preserve">00081A       </t>
  </si>
  <si>
    <t>Ayudas de albañilería para instalaciones</t>
  </si>
  <si>
    <t>pa</t>
  </si>
  <si>
    <t xml:space="preserve">Ayudas de albañilería para instalaciones, incluso mano de obra, elementos auxiliares, pequeño material, apertura y tapado de huecos y regolas para la correcta ejecución de las instalaciones de fontanería, saneamiento, pci, electricidad, ventilación y climatización, incluso p/p de material auxiliar, maquinaria y elementos de protección.
</t>
  </si>
  <si>
    <t xml:space="preserve">0078N43      </t>
  </si>
  <si>
    <t>Ayudas de albañilería para colocación y cableado de mesa</t>
  </si>
  <si>
    <t xml:space="preserve">Ayudas de albañilería para colocación cableado de mesa suministrada por SG.
</t>
  </si>
  <si>
    <t xml:space="preserve">0186243      </t>
  </si>
  <si>
    <t>Caja de metacrilato con llave para termostato</t>
  </si>
  <si>
    <t xml:space="preserve">Caja de bloqueo universal para termostato con llaves, dispositivo de protección para termostato de pared, de metacrilato transparente. Incluso colocación, piezas especialas, llave y mano de obra. Medida la unidad completamente ejecutada.
</t>
  </si>
  <si>
    <t xml:space="preserve">C03.04.08    </t>
  </si>
  <si>
    <t>Mortero autonivelante de cemento fibrado e: 8 cm con mallazo</t>
  </si>
  <si>
    <t xml:space="preserve">Base para pavimento interior, de 80 mm de espesor, de mortero autonivelante de cemento, fibrado D-350 F-04 según UNE-EN 13813. Cantidades por m3: 350 kg de cemento II AV-42 SR; 1.620 kg de arena de sílice 04; 180 l de agua; 1,7 kg de plastificante Basf Polyheed 777 NE; 1,5 kg de súper fluidificante Glenium Sky 554 y 600 g de fibra de polipropileno Basf Masterfiber 022, con mallazo de reparto de 25.25.5 mm de acero B500, vertido con mezcladora-bombeadora, sobre lámina de aislamiento para formación de suelo flotante; y posterior aplicación de líquido de curado incoloro, (0,15 l/m²). Incluso encofrado y banda de panel rígido de poliestireno expandido de 10 mm de espesor para la preparación de las juntas perimetrales de dilatación. Se medirá la superficie realmente ejecutada según especificaciones de Proyecto, sin deducir la superficie ocupada por los pilares situados dentro de su perímetro.
</t>
  </si>
  <si>
    <t xml:space="preserve">15.01        </t>
  </si>
  <si>
    <t>Señalización elementos accesibles</t>
  </si>
  <si>
    <t>ud</t>
  </si>
  <si>
    <t xml:space="preserve">Señalización en cabinas adaptadas. (Se puede observar en el plano I13. accesibilidad.)
</t>
  </si>
  <si>
    <t xml:space="preserve">I_REC XPS    </t>
  </si>
  <si>
    <t>Recrecido XPS 10cm</t>
  </si>
  <si>
    <t xml:space="preserve">Recrecido con XPS incluyendo trabajos de ejecución.
Suministro y colocación de recrecido DE 10cm para regularización de superficies horizontales realizado mediante paneles de poliestireno extruido XPS de alta densidad con resistencia a la compresión.
El recrecido se ejecuta sobre soporte limpio seco y nivelado con la colocación ordenada de los paneles XPS respetando juntas de dilatación cuando sea necesario.
La unidad incluye el replanteo y limpieza de la superficie de apoyo el suministro y colocación de los paneles XPS la ejecución de juntas perimetrales así como todos los medios auxiliares mano de obra y protección del trabajo ejecutado
</t>
  </si>
  <si>
    <t xml:space="preserve">I_FOR.PEN    </t>
  </si>
  <si>
    <t>Formación de pendientes</t>
  </si>
  <si>
    <t xml:space="preserve">Formación de pendientes en duchas
</t>
  </si>
  <si>
    <t xml:space="preserve">06PE02       </t>
  </si>
  <si>
    <t>Banda de poliestireno expandido de 20 mm</t>
  </si>
  <si>
    <t xml:space="preserve">Banda de panel rígido de poliestireno expandido de 20 mm de espesor. Incluso colocación evitando contacto de mortero autonivelante y trasdosado acústico. Se medirá la longitud realmente ejecutada según especificaciones de Proyecto.
</t>
  </si>
  <si>
    <t xml:space="preserve">I_PAN.SAN    </t>
  </si>
  <si>
    <t>Panel sandwich</t>
  </si>
  <si>
    <t xml:space="preserve">Panel sándwich compuesto por dos caras exteriores rígidas y un núcleo aislante, utilizado como elemento constructivo en aplicaciones de cerramiento. Se medirá la superficie realmente ejecutada según especificaciones de Proyecto.
</t>
  </si>
  <si>
    <t xml:space="preserve">I_IM.TELA    </t>
  </si>
  <si>
    <t>Doble Impermeabilización con tela asfáltica</t>
  </si>
  <si>
    <t xml:space="preserve">Segunda impermeabilización mediante pintura o una tela, sobre el morterio ya ejecutado.
Se medirá, en proyección horizontal, la superficie realmente ejecutada según especificaciones de Proyecto, desde las caras interiores de los antepechos o petos perimetrales que la limitan, incluso p.p. de remates perimetrales. Se incluye prueba de estanqueidad de 24 h.
</t>
  </si>
  <si>
    <t xml:space="preserve">I_CAVITY     </t>
  </si>
  <si>
    <t>Recrecido cavity 25+8</t>
  </si>
  <si>
    <t xml:space="preserve">RECRECIDO ALIGERADO CON ENCOFRADO NO RECUPERABLE, SISTEMA CAVITY
Recrecido aligerado de hormigón armado de 25+8 cm de espesor (vertido del hormigón de la losa flotante), sobre encofrado perdido de piezas de polipropileno reciclado, C-25 CAVITI", de 750x500x250 mm, color negro, realizado con hormig?n HA-30/B/12/XC1+XF1+XA1+XM2 fabricado en central, con cemento SR, y malla electrosoldada ME 10x10 ? 5-5 B 500 T 6x2,20 UNE-EN 10080 como armadura de reparto, colocada sobre separadores homologados. Medida la superficie ejecutada.
</t>
  </si>
  <si>
    <t>C03.4</t>
  </si>
  <si>
    <t>SG03</t>
  </si>
  <si>
    <t xml:space="preserve">SG04         </t>
  </si>
  <si>
    <t>Actuaciones Acústicas</t>
  </si>
  <si>
    <t xml:space="preserve">4SA8I        </t>
  </si>
  <si>
    <t>Suelo acústico. H8+I</t>
  </si>
  <si>
    <t xml:space="preserve">Espesor total = 11 cm
Losa flotante de hormigon armado de 8cm de espesor (no incluida en esta paratida) sobre una lámina anti-impacto de polietileno reticulado de celda cerrada tipo IMPACTODAN 10 (1cm de espesor) o equivalente.
Todo el sistema se realizara aplicando buenas practicas constructivas y evitando la generacion de puentes acústicos.
El consumo de espacio de esta solución es de 11 cm más suelo de terminación.
Las zonas donde se prevea recibir impactos se cubrirán con soluciones especificas que incrementen el aislamiento practico a dichos impactos, segun uso, hasta alcanzar los requisitos establecidos.
Detalle según estudio acústico. Medida la superficie realmente ejecutada, medida en superficie horizontal.
</t>
  </si>
  <si>
    <t xml:space="preserve">4SA086       </t>
  </si>
  <si>
    <t>Suelo acústico. H8+C6</t>
  </si>
  <si>
    <t xml:space="preserve">Espesor total = 16 cm
Losa flotante de hormigon armado de 8cm de espesor (no incluida en esta paratida) sobre 6 cm de COPOPREN, de 80 Kg/m3 de densidad (2 capas contrapeadas), cubierta con un plastico hidrofugo. 
Las planchas de copoprén irán contrapeadas, evitando huecos entre planchas. Incluso banda perimetral de copoprén en el perímetro de la losa, evitando contacto de mortero autonivelante y trasdosado acústico. El plástico no podrá tener perforaciones, incluso juntas, juntas estructurales y encofrados.
Todo el sistema se realizara aplicando buenas practicas constructivas y evitando la generacion de puentes acusticos.
El consumo de espacio de esta solución es de 16 cm más suelo de terminación.
Las zonas donde se prevea recibir impactos se cubriran con soluciones especificas que incrementen el aislamiento practico a dichos impactos, segun uso, hasta alcanzar los requisitos establecidos.
Detalle según estudio acústico. Medida la superficie realmente ejecutada, medida en superficie horizontal.
.
</t>
  </si>
  <si>
    <t xml:space="preserve">4SA109       </t>
  </si>
  <si>
    <t>Suelo acústico. H8+C9</t>
  </si>
  <si>
    <t xml:space="preserve">Espesor total = 19 cm 
Losa flotante de hormigon armado de 8cm de espesor (no incluida en esta paratida) sobre 9 cm de COPOPREN (3 capas contrapeadas), de 80 Kg/m3 de densidad, cubierta con un plastico hidrofugo.
Las planchas de copoprén irán contrapeadas, evitando huecos entre planchas. Incluso banda perimetral de copoprén en el perímetro de la losa, evitando contacto de mortero autonivelante y trasdosado acústico. El plástico no podrá tener perforaciones, incluso juntas, juntas estructurales y encofrados.
Todo el sistema se realizara aplicando buenas practicas constructivas y evitando la generacion de puentes acusticos. 
El consumo de espacio de esta solucion es de 19 cm más suelo de terminacion.
Las zonas donde se prevea recibir impactos se cubriran con soluciones especificas que incrementen el aislamiento practico a dichos impactos, segun uso, hasta alcanzar los requisitos establecidos.
Detalle segun estudio acustico. Medida la superficie realmente ejecutada, medida en superficie horizontal.
.
</t>
  </si>
  <si>
    <t xml:space="preserve">I_CP         </t>
  </si>
  <si>
    <t>3cm de Copoprén 80Kg/ m3</t>
  </si>
  <si>
    <t xml:space="preserve">3cm de Copoprén 80Kg/ m3
</t>
  </si>
  <si>
    <t xml:space="preserve">I_4SA10AB2   </t>
  </si>
  <si>
    <t>Suelo acustico alto rendimiento</t>
  </si>
  <si>
    <t xml:space="preserve">Espesor total = 27 cm
Se construirá una losa flotante de hormigón armado de 8 cm de espesor (no incluida en esta paratida) sobre 9 cm de COPOPRÉN (3 capas contrapeadas), de 80 Kg/m3 de densidad cubierto con un plástico hidrófugo. El copoprén a su vez, estará colocado sobre 2 tableros de DM de 10 mm contrapeados colocados sobre tacos amarillos de Viscoren (6,25 tacos/m2), formando una cámara de 4cm que se rellenará completamente con lana mineral de 50 Kg/m3 de densidad. Para facilitar la instalación de los tacos, se pueden utilizar perfiles TC-60 para encajar las piezas.
Incluso banda perimetral de copoprén en el perímetro de la losa, evitando contacto de mortero autonivelante y trasdosado acústico. El plástico no podrá tener perforaciones, incluso juntas, juntas estructurales y encofrados.
Sobre el hormigón se instalará en todas las zonas donde se prevean recibir impactos 2 losetas SBR de 4 cm (no incluidas en esta partida).
Todo el sistema se realizara aplicando buenas practicas constructivas y evitando la generacion de puentes acusticos.
Las zonas donde se prevea recibir impactos se cubriran con soluciones especificas que incrementen el aislamiento practico a dichos impactos, segun uso, hasta alcanzar los requisitos establecidos.
Detalle según estudio acústico. Medida la superficie realmente ejecutada, medida en superficie horizontal.
</t>
  </si>
  <si>
    <t xml:space="preserve">I_P11515     </t>
  </si>
  <si>
    <t>Trasdosado Acústico P1.15.L15 (1x15+15LM)</t>
  </si>
  <si>
    <t xml:space="preserve">Espesor total = 16.5 cm
Trasdosado consistente en un cerramiento de una placa de yeso laminado de 15 mm; dejando una cámara de 15 cm que se rellenará con 15cm de lana mineral de 70 Kg/m3 de densidad.
Todo el sistema se construirá empleando buenas prácticas en cuanto a evitar puentes acústicos, utilizando bandas acústicas o lana mineral en los perfiles. Estructura de soporte con amortiguadores tipo ep400 o material de caracteristicas tecnicas iguales o superiores.
El objetivo es evitar, en este caso, el contacto de la perfileria con la pared, incluso a traves de amortiguadores. La fijacion se realiza de suelo a forjado superior.
Resulta imprescindible evitar el contacto directo perimetral con forjados y/o tabiques/paredes.
Las paredes se soportan directamente sobre el suelo original, con banda acustica interpuesta, y por la parte superior suben hasta casi tocar el forjado, sin llegar a hacerlo (dejando un centimetro aproximadamente de holgura).
En los pilares la cámara se puede reducir hasta 6 cm, completamente rellenos de lana mineral.
Detalle según estudio acústico
Se medirá la superficie realmente ejecutada según especificaciones de Proyecto, medido a cara exterior, sin duplicar esquinas ni encuentros, incluso parte proporcional de recercados y cajones, descontando huecos mayores de 3m2.
</t>
  </si>
  <si>
    <t xml:space="preserve">0P230L15     </t>
  </si>
  <si>
    <t>Trasdosado Acústico P2.15.L15 (2x15+15LM)</t>
  </si>
  <si>
    <t xml:space="preserve">Espesor total = 18 cm
Trasdosado consistente en un cerramiento tipo sandwich de doble placa de yeso laminado de 15 mm; dejando una camara de 15 cm que se rellenará con 15 cm de lana mineral de 70 Kg/m3 de densidad.
Todo el sistema se construirá empleando buenas prácticas en cuanto a evitar puentes acústicos, utilizando bandas acústicas o lana mineral en los perfiles. Estructura de soporte con amortiguadores tipo ep500 o material de caracteristicas tecnicas iguales o superiores.
El objetivo es evitar, en este caso, el contacto de la perfileria con la pared, incluso a traves de amortiguadores. La fijacion se realiza de suelo a forjado superior.
Resulta imprescindible evitar el contacto directo perimetral con forjados y/o tabiques/paredes.
Las paredes se soportan directamente sobre el suelo original, con banda acustica interpuesta, y por la parte superior suben hasta casi tocar el forjado, sin llegar a hacerlo (dejando un centimetro aproximadamente de holgura).
En los pilares la cámara se puede reducir hasta 6 cm, completamente rellenos de lana mineral.
Detalle según estudio acústico
Se medirá la superficie realmente ejecutada según especificaciones de Proyecto, medido a cara exterior, sin duplicar esquinas ni encuentros, incluso parte proporcional de recercados y cajones, descontando huecos mayores de 3m2.
</t>
  </si>
  <si>
    <t xml:space="preserve">I_T1.10.10   </t>
  </si>
  <si>
    <t>Tabque acústico T1.10.L10 (1x10+10LM)</t>
  </si>
  <si>
    <t xml:space="preserve">Espesor total = 13 cm
Tabique separador consistente en doble cerramiento de una placa de yeso laminado de 15 mm a cada lado; dejando una cámara de 10 cm que se rellenará con 10cm de lana mineral de 70 Kg/m3 de densidad.
El tabique se sujeta al techo acústico, interponiendo amortiguadores EP500+SYLOMER.
Los tabiques autoportantes se soportan sobre la losa flotante, mediante amortiguadores EP500+SYLOMER. 
</t>
  </si>
  <si>
    <t xml:space="preserve">0T112L12     </t>
  </si>
  <si>
    <t>Techo acústico T1.12.L12 (1x15+12LM)</t>
  </si>
  <si>
    <t xml:space="preserve">Espesor total = 13cm
El aislamiento del techo consistirá en un cerramiento de una placa de yeso laminado de 15 mm; dejando una cámara de 12cm que se rellenará con 12cm lana mineral de 30-50 Kg/m3 de densidad, incluso amortiguadores tipo AKUSTIK SUPER T60 + SYLOMER A45 de AMC mecanocaucho (1,2 ud/m2).
Todo el sistema se construirá empleando buenas prácticas en cuanto a evitar puentes acústicos, utilizando bandas acústicas en los perfiles y amortiguadores adecuados.
Resulta imprescindible evitar el contacto directo perimetral con tabiques/paredes/pilares, interponiendo bandas acusticas en caso de necesidad. Idealmente el cerramiento del techo debe quedar flotante.
El techo acustico descuelga directamente de una estructura de perfiles que va fijada al forjado superior (en cuyo caso se emplean amortiguadores en cada varilla que descuelga) .
Este techo baja, sin llegar a tocar directamente los trasdosados (colocando banda acustica, dejando un hilo de luz y no masillando las juntas).
Se realizara una compartimentacion de techos segun areas funcionales evitar la transmisión de ruido entre zonas.
Por debajo del techo acústico se puede construir un techo técnico para el paso de instalaciones, preferiblemente con terminación fonoabsorbente.
Detalle según estudio acústico. 
</t>
  </si>
  <si>
    <t xml:space="preserve">I_T13030     </t>
  </si>
  <si>
    <t>Techo acústico T1.30.L30 (1x15+30LM)</t>
  </si>
  <si>
    <t xml:space="preserve">Espesor total = 31.5cm
El aislamiento del techo consistirá en un cerramiento de una placa de yeso laminado de 15 mm; dejando una cámara de 30 cm que se rellenará con 30 cm lana mineral de 30-50 Kg/m3 de densidad, incluso  amortiguadores tipo AKUSTIK SUPER T60 + SYLOMER A45 de AMC mecanocaucho (1,2 ud/m2).
Todo el sistema se construirá empleando buenas prácticas en cuanto a evitar puentes acústicos, utilizando bandas acústicas en los perfiles y amortiguadores adecuados.
Resulta imprescindible evitar el contacto directo perimetral con tabiques/paredes/pilares, interponiendo bandas acusticas en caso de necesidad. Idealmente el cerramiento del techo debe quedar flotante.
El techo acustico descuelga directamente de una estructura de perfiles que va fijada al forjado superior (en cuyo caso se emplean amortiguadores en cada varilla que descuelga) .
Este techo baja, sin llegar a tocar directamente los trasdosados (colocando banda acustica, dejando un hilo de luz y no masillando las juntas).
Se realizara una compartimentacion de techos segun areas funcionales evitar la transmisión de ruido entre zonas.
Por debajo del techo acústico se puede construir un techo técnico para el paso de instalaciones, preferiblemente con terminación fonoabsorbente.
Detalle según estudio acústico. 
</t>
  </si>
  <si>
    <t xml:space="preserve">I_T2.20.20   </t>
  </si>
  <si>
    <t>Techo acustico T2.20.L20 (2x20+20LM)</t>
  </si>
  <si>
    <t xml:space="preserve">Espesor total = 23 cm
El aislamiento del techo consistirá en un cerramiento de dos placas de yeso laminado de 15 mm; dejando una cámara de 20 cm que se rellenará con 20 cm lana mineral de 30-50 Kg/m3 de densidad, incluso  amortiguadores tipo amortiguadores ACUSTIK 1 + SYLOMER en cada varilla. + MUELLES.
que descuelga).
Todo el sistema se construirá empleando buenas prácticas en cuanto a evitar puentes acusticos, utilizando bandas acusticas en los perfiles y amortiguadores adecuados.
Resulta imprescindible evitar el contacto directo perimetral con tabiques/paredes/pilares, interponiendo bandas acusticas en caso de necesidad. Idealmente el cerramiento del techo debe quedar flotante.
El techo acustico descuelga directamente de una estructura de perfiles que va fijada al forjado superior (en cuyo caso se emplean amortiguadores en cada varilla que descuelga).
Este techo baja, sin llegar a tocar directamente los trasdosados (colocando banda acustica, dejando un hilo de luz y no masillando las juntas).
Por debajo del techo acustico se puede construir un techo tecnico para el paso de instalaciones, preferiblemente con terminacion fonoabsorbente.
Todas las bajantes se forrarán con PKB2, previamente a la instalación del techo acústico.
En el paso de vigas la cámara puede reducirse a 12 cm rellenos completamente con lana mineral de 40-50 Kg/m3 de densidad.
</t>
  </si>
  <si>
    <t xml:space="preserve">4PKB2BAJACL  </t>
  </si>
  <si>
    <t>Forrado de conductos con PKB2</t>
  </si>
  <si>
    <t xml:space="preserve">Forrado de conductos con doble capa de PKB2, incluso elementos auxiliares, mano de obra y pequeño material. Medida la superficie realmente ejecutada (se medirá la doble capa de PKB2).
</t>
  </si>
  <si>
    <t xml:space="preserve">4PKB2BAJA    </t>
  </si>
  <si>
    <t>Forrado de bajantes con PKB2</t>
  </si>
  <si>
    <t xml:space="preserve">Forrado de bajantes con PKB2 previa a la instalación de techo acústico. Medido el metro lineal de bajante hasta un diámetro de 250mm realmente ejecutado.
</t>
  </si>
  <si>
    <t xml:space="preserve">I_CAJ        </t>
  </si>
  <si>
    <t>Forrado de bajantes con cajones</t>
  </si>
  <si>
    <t xml:space="preserve">Forrado de bajantes mediante cajones
Ejecución de forrado de bajantes mediante la construcción de cajones con estructura auxiliar de perfiles metálicos.
Incluye todos los materiales mano de obra medios auxiliares y protección del entorno siendo la unidad de medición según el desarrollo real del forrado ejecutado conforme a las dimensiones y recorrido de la bajante
</t>
  </si>
  <si>
    <t>I_SILENCIOSOS</t>
  </si>
  <si>
    <t>Silencioso X x Y x Z mm con refuerzo</t>
  </si>
  <si>
    <t>m3</t>
  </si>
  <si>
    <t xml:space="preserve">Suministro y colocación de silenciador acústico de celdillas, de características según estudio acústico:
Envolvente y anclajes: Chapa galvanizada de 1,2 mm.e. y
marco perimetral realizado con junta “METU”.
Celdillas: Chapa galvanizada 0,8 mm e. con acabado plano
en los dos extremos.
Material absorbente: Lana de roca.
Densidad absorbente: 50 Kg/m³.
Acabado celdillas: Velo negro de protección.
Ancho de celdillas: 150 mm.
Modelo: SNA5, SNA7.5, SNA10 y SNA15.
Ancho canal paso de aire: 50, 75, 100 y 150 mm. según
modelo.
Temperatura máx. utilización: 200 ºC
Certifi cado acústico: APPLUS Expte. nº 12/4410 - Pérdida
de inserción de silenciadores según UNE-EN ISO 11691:2010
Incluye la parte proporcional de refuerzo para sujeción de forjado superior. 
</t>
  </si>
  <si>
    <t>SG04</t>
  </si>
  <si>
    <t xml:space="preserve">SG05         </t>
  </si>
  <si>
    <t>Revestimientos</t>
  </si>
  <si>
    <t xml:space="preserve">05001        </t>
  </si>
  <si>
    <t>Enfoscado de cemento maestreado y bruñido en exteriores</t>
  </si>
  <si>
    <t xml:space="preserve">Enfoscado de cemento, maestreado, aplicado sobre un paramento vertical exterior, acabado superficial bruñido, con mortero de cemento, tipo GP CSIII W1, previa colocación de malla antiálcalis en cambios de material y en los frentes de forjado. Se medirá la superficie realmente ejecutada según especificaciones de Proyecto, deduciendo, en los huecos de superficie mayor de 4 m², el exceso sobre 4 m².
</t>
  </si>
  <si>
    <t xml:space="preserve">05003B       </t>
  </si>
  <si>
    <t>Alicatado gres porcelánico SALONI Menhir antracita 30x60cm</t>
  </si>
  <si>
    <t xml:space="preserve">Alicatado con gres porcelánico Saloni Menhir antracita, piezas de 30x60 cm, capacidad de absorción de agua E&lt;0,5%, grupo BIa, resistencia al deslizamiento Rd&gt;45, clase 3, colocado sobre una superficie soporte de mortero de cemento u hormigón, en paramentos interiores, recibido con adhesivo cementoso mejorado, C2 gris, con doble encolado, junta de separación entre 1,5 y 3 mm y lechada de color negro; incluso piezas de remate y piezas de esquina, en negro, ejecutado según detalle de proyecto. Se medirá la superficie realmente ejecutada según especificaciones de Proyecto, deduciendo los huecos de superficie mayor de 3 m².
</t>
  </si>
  <si>
    <t xml:space="preserve">05004B       </t>
  </si>
  <si>
    <t>Jabonera gres porcelánico SALONI Menhir antracita</t>
  </si>
  <si>
    <t xml:space="preserve">Jabonera triangular ejecuada con con gres porcelánico Saloni Menhir antracita, recibido con adhesivo cementoso mejorado, C2 gris, con doble encolado, sin junta (separación entre 1,5 y 3 mm);. Medida la unidad totalmente ejecutada.
</t>
  </si>
  <si>
    <t xml:space="preserve">05020AAA     </t>
  </si>
  <si>
    <t>Remate decorativo de chapa de aluminio lisa lacado NEGRO</t>
  </si>
  <si>
    <t xml:space="preserve">Remate decorativo de chapa de aluminio lisa lacado color NEGRO, de 2 mm de espesor, fijada con adhesivo y atornillada, incluso p.p. de piezas especiales para remates en tabicas, perfil L en contacto con el suelo y cantoneras metálicas de protección en pilares. Se medirá la superficie desarrollada y realmente ejecutada según especificaciones de Proyecto.
</t>
  </si>
  <si>
    <t xml:space="preserve">05020A       </t>
  </si>
  <si>
    <t>Remate decorativo de chapa de aluminio lacado "5 palillos" 2 mm</t>
  </si>
  <si>
    <t xml:space="preserve">Remate decorativo de chapa de aluminio lacado color acero inox, modelo "5 palillos", de 2 mm de espesor, fijada con adhesivo y atornillada, incluso p.p. de piezas especiales para remates en tabicas, perfil L en contacto con el suelo y cantoneras metálicas de protección en pilares. Se medirá la superficie desarrollada y realmente ejecutada según especificaciones de Proyecto.
</t>
  </si>
  <si>
    <t xml:space="preserve">05022        </t>
  </si>
  <si>
    <t>Pintura plástica mate en interiores, color a elegir</t>
  </si>
  <si>
    <t xml:space="preserve">Aplicación manual de dos manos de pintura plástica color a elegir, acabado mate, textura lisa, la primera mano diluida con un 20% de agua y la siguiente sin diluir, (rendimiento: 0,1 l/m² cada mano); previa aplicación de una mano de imprimación a base de copolímeros acrílicos en suspensión acuosa, sobre paramento interior de yeso proyectado o placas de yeso laminado, vertical, de más de 3 m de altura. El precio incluye la protección de los elementos del entorno que puedan verse afectados durante los trabajos y la resolución de puntos singulares. Se medirá la superficie realmente ejecutada según especificaciones de Proyecto, con el mismo criterio que el soporte base.
</t>
  </si>
  <si>
    <t xml:space="preserve">05023        </t>
  </si>
  <si>
    <t>Pintura plástica mate en interiores (horizontal), color a elegir</t>
  </si>
  <si>
    <t xml:space="preserve">Aplicación manual de dos manos de pintura plástica color a elegir, acabado mate, textura lisa, la primera mano diluida con un 20% de agua y la siguiente sin diluir, (rendimiento: 0,13 l/m² cada mano); previa aplicación de una mano de imprimación a base de copolímeros acrílicos en suspensión acuosa, sobre paramento interior de yeso proyectado o placas de yeso laminado, horizontal, a más de 2,80  m de altura, incluso parte proporcional de particiones verticales a más de esa altura y parte proporcional de instalaciones. Incluso plaste de interior para eliminar pequeñas imperfecciones y solución de ácido clorhídrico al 10% para eliminar las eflorescencias salinas (salitre) presentes en el 10% de la superficie soporte. El precio incluye la protección de los elementos del entorno que puedan verse afectados durante los trabajos y la resolución de puntos singulares. Se medirá la superficie realmente ejecutada medida en proyección horizontal.
</t>
  </si>
  <si>
    <t xml:space="preserve">05021        </t>
  </si>
  <si>
    <t>Pintura pétrea mate en exteriores, color a elegir</t>
  </si>
  <si>
    <t xml:space="preserve">Aplicación manual de dos manos de pintura pétrea color a elegir, acabado mate, textura lisa, la primera mano diluida con un 15 a 20% de agua y la siguiente diluida con un 5 a 10% de agua o sin diluir, (rendimiento: 0,1 l/m² cada mano); previa aplicación de una mano de imprimación acrílica reguladora de la absorción, sobre paramento exterior de mortero. El precio incluye la protección de los elementos del entorno que puedan verse afectados durante los trabajos y la resolución de puntos singulares. Se medirá la superficie realmente ejecutada según especificaciones de Proyecto, con el mismo criterio que el soporte base.
Máscara de corte en franjas en paredes pintadas en RAL 9004 Negro Señales.
</t>
  </si>
  <si>
    <t xml:space="preserve">05024        </t>
  </si>
  <si>
    <t>Pintura esmalte sintético negro mate sobre hierro o acero</t>
  </si>
  <si>
    <t xml:space="preserve">Esmalte sintético, color negro, acabado mate, sobre superficie de hierro o acero, limpieza y preparación de la superficie a pintar, mediante medios manuales hasta dejarla exenta de grasas, dos manos de imprimación, con un espesor mínimo de película seca de 45 micras por mano (rendimiento: 0,111 l/m²) y dos manos de acabado con esmalte sintético con un espesor mínimo de película seca de 35 micras por mano (rendimiento: 0,08 l/m²). Se medirá la superficie realmente ejecutada según especificaciones de Proyecto, por una sola cara, considerando la superficie que encierran, definida por sus dimensiones máximas.
RAL 9005 Negro Intenso
</t>
  </si>
  <si>
    <t xml:space="preserve">05326        </t>
  </si>
  <si>
    <t>Pintura tipo pizarra</t>
  </si>
  <si>
    <t xml:space="preserve">Aplicación manual de dos manos de pintura tipo pizarra color a elegir, acabado mate, textura lisa, la primera mano diluida con un 20% de agua y la siguiente sin diluir, (rendimiento: 0,1 l/m² cada mano); previa aplicación de una mano de imprimación a base de copolímeros acrílicos en suspensión acuosa, sobre paramento interior de yeso proyectado o placas de yeso laminado, vertical, de más de 3 m de altura. El precio incluye la protección de los elementos del entorno que puedan verse afectados durante los trabajos y la resolución de puntos singulares. Se medirá la superficie realmente ejecutada según especificaciones de Proyecto, con el mismo criterio que el soporte base.
</t>
  </si>
  <si>
    <t xml:space="preserve">I_GRE_7740   </t>
  </si>
  <si>
    <t>Revestimiento mural GERFLOR Manhattan 7740 Fabrik Silk</t>
  </si>
  <si>
    <t xml:space="preserve">Revestimiento mural Gerflor Manhattan 7740 Fabric Silkl en paramentos verticales, fijación con cola celulósica, soluble en agua, sobre la superficie regularizada de paramentos verticales interiores, incluso pequeño material, mano de obra, elementos auxiliares, cantoneras y piezas especiales para encuentros singulares. Se medirá la superficie realmente ejecutada según especificaciones de Proyecto, deduciendo los huecos de superficie mayor de 2 m².
</t>
  </si>
  <si>
    <t xml:space="preserve">I_GER_7721   </t>
  </si>
  <si>
    <t>Revestimiento mural GERFLOR Manhattan 7721 Mist</t>
  </si>
  <si>
    <t xml:space="preserve">05017D       </t>
  </si>
  <si>
    <t>Revestimiento mural GERFLOR Manhattan 7611 Snow</t>
  </si>
  <si>
    <t xml:space="preserve">Revestimiento mural Gerflor Manhattan 7611 Snow en paramentos verticales, fijación con cola celulósica, soluble en agua, sobre la superficie regularizada de paramentos verticales interiores, incluso pequeño material, mano de obra, elementos auxiliares, cantoneras y piezas especiales para encuentros singulares. Se medirá la superficie realmente ejecutada según especificaciones de Proyecto, deduciendo los huecos de superficie mayor de 2 m².
</t>
  </si>
  <si>
    <t xml:space="preserve">0602107      </t>
  </si>
  <si>
    <t>Rodapié MDF prelacado 70x10 mm</t>
  </si>
  <si>
    <t xml:space="preserve">Rodapié de MDF hidrófugo, de 70x10 mm, prelacado en color según proyecto, fijado al paramento mediante adhesivo de montaje. Se medirá la longitud realmente ejecutada según especificaciones de Proyecto.
</t>
  </si>
  <si>
    <t xml:space="preserve">0602112      </t>
  </si>
  <si>
    <t>Rodapié MDF prelacado 120x10 mm</t>
  </si>
  <si>
    <t xml:space="preserve">Rodapié de MDF hidrófugo, de 120x10 mm, prelacado en color según proyecto, fijado al paramento mediante adhesivo de montaje. Se medirá la longitud realmente ejecutada según especificaciones de Proyecto.
</t>
  </si>
  <si>
    <t xml:space="preserve">I_VINILO     </t>
  </si>
  <si>
    <t>Vinilo ventanas fachada patio</t>
  </si>
  <si>
    <t xml:space="preserve">Vinilo adhesivo para aplicación en ventana para fachada trasera.
</t>
  </si>
  <si>
    <t>SG05</t>
  </si>
  <si>
    <t xml:space="preserve">SG06         </t>
  </si>
  <si>
    <t>Pavimentos</t>
  </si>
  <si>
    <t xml:space="preserve">Pavimento de parquet laminado CREA 30 SOLID CLIC BOSTONIAN OAK B
</t>
  </si>
  <si>
    <t xml:space="preserve">06022        </t>
  </si>
  <si>
    <t>Solado de baldosas de terrazo para uso exterior, bajorrelieve</t>
  </si>
  <si>
    <t xml:space="preserve">Solado de baldosas de terrazo para uso exterior, acabado bajorrelieve sin pulir, resistencia a flexión T, carga de rotura 4, resistencia al desgaste por abrasión B, 40x40 cm, gris, para uso privado en zona de parques y jardines, colocadas al tendido sobre capa de arena-cemento y relleno de juntas con arena silícea de tamaño 0/2 mm; todo ello realizado sobre solera de hormigón no estructural (HNE-20/P/20), de 10 cm de espesor, vertido con cubilote con extendido y vibrado manual con regla vibrante de 3 m, con acabado maestreado. Se medirá, en proyección horizontal, la superficie realmente ejecutada según especificaciones de Proyecto, deduciendo los huecos de superficie mayor de 1,5 m².
</t>
  </si>
  <si>
    <t xml:space="preserve">06014A4BG    </t>
  </si>
  <si>
    <t>Pavimento caucho SBR GORILASTIC Gris 1000x500x40mm GRUESO</t>
  </si>
  <si>
    <t xml:space="preserve">06006B       </t>
  </si>
  <si>
    <t>Solado baldosas gres porcelánico SALONI Menhir 30x60cm</t>
  </si>
  <si>
    <t xml:space="preserve">Solado de baldosas cerámicas de gres porcelánico SALONI Menhir 30x60cm antracita, capacidad de absorción de agua E&lt;0,5%, grupo BIa, resistencia al deslizamiento Rd&gt;45, clase 3, recibidas con adhesivo cementoso de fraguado normal, C1 sin ninguna característica adicional, color gris con doble encolado y rejuntadas con mortero de juntas cementoso tipo L, color negro, para juntas de hasta 3 mm. Se medirá la superficie realmente ejecutada según especificaciones de Proyecto.
</t>
  </si>
  <si>
    <t xml:space="preserve">06025        </t>
  </si>
  <si>
    <t>Pavimento vinílico GERFLOR Bostonian Oak Honey</t>
  </si>
  <si>
    <t xml:space="preserve">Pavimento vinílico decorativo de la marca GERFLOR CREATION 30, de 2 mm. de espesor, Ref 0851 Bostonian Oak Honey, suministrado en losetas, incluso base soporte y pasta niveladora. Capa de uso transparente de 0,30 mm. de PVC puro, sin cargas minerales, con un film decorado, y un reverso compacto de PVC. Prensado y grabado a alta presión. Antiestático y  acabado con tratamiento poliuretánico PUR+ Matt, fijado con el adhesivo recomendado por el fabricante. Se medirá la superficie realmente ejecutada según especificaciones de Proyecto, deduciendo los huecos de superficie mayor de 1 m².
</t>
  </si>
  <si>
    <t xml:space="preserve">I_OAK.FAN    </t>
  </si>
  <si>
    <t>PAVIMENTO VINÍLICO GERFLOR Royal Oak Fantasy Brown</t>
  </si>
  <si>
    <t xml:space="preserve">PAVIMENTO VINÍLICO GERFLOR Royal Oak Fantasy Brown Pavimento de parquet laminado GERFLOR 1294 Royal Oak Fantasy Brown con sistema click.
</t>
  </si>
  <si>
    <t xml:space="preserve">06014A4G     </t>
  </si>
  <si>
    <t>Pavimento caucho SBR GORILASTIC Fullblack 1000x500x40mm GRUESO</t>
  </si>
  <si>
    <t xml:space="preserve">06024        </t>
  </si>
  <si>
    <t>Perfil de transición de aluminio macizo, 50x2mm</t>
  </si>
  <si>
    <t xml:space="preserve">Perfil de transición entre pavimentos fabricado íntegramente en aluminio estrusionado, acabado plata mate, modelo "RAMPA MACIZA 2MM" de pletinas DICAR. Se medira longitud realmente ejecutada según las especificaciones de proyecto
</t>
  </si>
  <si>
    <t xml:space="preserve">06030        </t>
  </si>
  <si>
    <t>Perfil de remate en Z de aluminio macizo, 80x2mm</t>
  </si>
  <si>
    <t xml:space="preserve">Perfil en Z de transición  para salvar desniveles entre pavimentos, fabricado íntegramente en aluminio estrusionado, acabado plata mate, incluso corte y pliegues, material de agarre y tornillería. Se medira longitud realmente ejecutada según las especificaciones de proyecto.
</t>
  </si>
  <si>
    <t xml:space="preserve">060235       </t>
  </si>
  <si>
    <t>Cinta para balizamiento amarilla y negra</t>
  </si>
  <si>
    <t xml:space="preserve">Cinta adhesiva de señalización en vinilo a rayas amarillas y negra, de 15mm de anchura. Medida la longitud lineal realmente instalada.
</t>
  </si>
  <si>
    <t xml:space="preserve">0602328      </t>
  </si>
  <si>
    <t>Cinta antideslizante</t>
  </si>
  <si>
    <t xml:space="preserve">Cinta autoadhesiva antideslizante, color negro de 25mm de ancho. Medida la longitud realmente ejecutada
</t>
  </si>
  <si>
    <t xml:space="preserve">I_OAK BEIGE  </t>
  </si>
  <si>
    <t>Pavimento de parquet laminado CREA 30 SOLID CLIC BOSTONIAN OAK B</t>
  </si>
  <si>
    <t xml:space="preserve">I_CAU        </t>
  </si>
  <si>
    <t>baldosas resistente</t>
  </si>
  <si>
    <t xml:space="preserve">Baldosas resistentes para ser instaladas como superficie de apoyo bajo maquinaria, formado por baldosas  u otro fabricante siempre previa aceptación por parte de DF, color según proyecto, de 1000x500x40 mm, recibidas con adhesivo especial de poliuretano bicomponente, sobre una superficie base. Se medirá la superficie realmente ejecutada según especificaciones de Proyecto.
</t>
  </si>
  <si>
    <t xml:space="preserve">06029G       </t>
  </si>
  <si>
    <t>Remate lateral baldosas caucho SBR Fullblack 1000x250x40mm GRUES</t>
  </si>
  <si>
    <t>SG06</t>
  </si>
  <si>
    <t xml:space="preserve">SG07         </t>
  </si>
  <si>
    <t>Carpinterías y Vidrios</t>
  </si>
  <si>
    <t xml:space="preserve">07002        </t>
  </si>
  <si>
    <t>Carpintería aluminio lacado, gama media rotura puente térmico</t>
  </si>
  <si>
    <t xml:space="preserve">Carpintería de aluminio lacado especial, con 60 micras de espesor mínimo de película seca, en cerramiento de zaguanes de entrada al edificio, formada por hojas fijas y practicables; certificado de conformidad marca de calidad QUALICOAT, gama media, con rotura de puente térmico, con clasificación a la permeabilidad al aire según UNE-EN 12207, a la estanqueidad al agua según UNE-EN 12208 y a la resistencia a la carga del viento según UNE-EN 12210, con premarco; compuesta por perfiles extrusionados formando cercos y hojas de 1,5 mm de espesor mínimo en perfiles estructurales, herrajes de colgar, cerradura, manivela y abrepuertas, juntas de acristalamiento de EPDM, tornillería de acero inoxidable, elementos de estanqueidad, accesorios y utillajes de mecanizado homologados. Incluso silicona para sellado perimetral de las juntas exterior e interior, entre la carpintería y la obra. El precio no incluye el recibido en obra del premarco. Se medirá, con las dimensiones del hueco, la superficie realmente ejecutada según especificaciones de Proyecto.
Puerta de acceso con barra antipánico y tirador.
</t>
  </si>
  <si>
    <t xml:space="preserve">07003        </t>
  </si>
  <si>
    <t>Carpintería aluminio lacado, gama básica</t>
  </si>
  <si>
    <t xml:space="preserve">Carpintería de aluminio lacado especial, con 60 micras de espesor mínimo de película seca, en cerramiento de zaguanes de entrada al edificio, formada por hojas fijas y practicables; certificado de conformidad marca de calidad QUALICOAT, gama básica, con clasificación a la permeabilidad al aire según UNE-EN 12207, a la estanqueidad al agua según UNE-EN 12208 y a la resistencia a la carga del viento según UNE-EN 12210, con premarco; compuesta por perfiles extrusionados formando cercos y hojas de 1,5 mm de espesor mínimo en perfiles estructurales, herrajes de colgar, cerradura, manivela y abrepuertas, juntas de acristalamiento de EPDM, tornillería de acero inoxidable, elementos de estanqueidad, accesorios y utillajes de mecanizado homologados. Incluso silicona para sellado perimetral de las juntas exterior e interior, entre la carpintería y la obra. El precio no incluye el recibido en obra del premarco. Se medirá, con las dimensiones del hueco, la superficie realmente ejecutada según especificaciones de Proyecto.
</t>
  </si>
  <si>
    <t xml:space="preserve">0706551644   </t>
  </si>
  <si>
    <t>Vidrio termoacústico CLIMALITE SILENCE 55.1(16air)44.1Si</t>
  </si>
  <si>
    <t xml:space="preserve">Doble acristalamiento laminar acústico,  CLIMALITE SILENCE 55.1(16air)44.2Si, conjunto formado por vidrio exterior laminar acústico de 5+5 mm compuesto por dos lunas de vidrio de 4 mm, unidas mediante una lámina incolora de butiral de polivinilo cámara de aire deshidratada con perfil separador de aluminio y doble sellado perimetral, de 16 mm, y vidrio interior laminar acústico de 4+4 mm compuesto por dos lunas de vidrio de 4 mm, unidas mediante una lámina incolora de butiral de polivinilo; 26 mm de espesor total, fijado sobre carpintería con acuñado mediante calzos de apoyo perimetrales y laterales, sellado en frío con silicona sintética incolora, compatible con el material soporte. Se medirá la superficie realmente ejecutada según especificaciones de Proyecto, sumando, para cada una de las piezas, la superficie resultante de redondear por exceso cada una de sus aristas a múltiplos de 30 mm. Se medirá la superficie realmente ejecutada según especificaciones de Proyecto.
</t>
  </si>
  <si>
    <t xml:space="preserve">07066        </t>
  </si>
  <si>
    <t>Vidrio laminar de seguridad, 6+6 mm</t>
  </si>
  <si>
    <t xml:space="preserve">Vidrio laminar de seguridad, compuesto por dos lunas de 6 mm de espesor unidas mediante una lámina incolora de butiral de polivinilo, de 0,38 mm de espesor, clasificación de prestaciones 2B2, según UNE-EN 12600, fijado sobre carpintería con acuñado mediante calzos de apoyo perimetrales y laterales, sellado en frío con silicona sintética incolora (no acrílica), compatible con el material soporte. Se medirá la superficie realmente ejecutada según especificaciones de Proyecto, sumando, para cada una de las piezas, la superficie resultante de redondear por exceso cada una de sus aristas a múltiplos de 30 mm. Se medirá la superficie realmente ejecutada según especificaciones de Proyecto.
</t>
  </si>
  <si>
    <t xml:space="preserve">070075-100   </t>
  </si>
  <si>
    <t>Puerta tablero MDF prelacada, 1 hoja corredera 100cm</t>
  </si>
  <si>
    <t xml:space="preserve">Puerta interior corredera ciega, de una hoja de 203x100x3,5 cm, de tablero de MDF para dejar un paso de 80cm como mínimo, prelacada en color según Proyecto, con moldura de forma recta; precerco de pino país de 120x35 mm; galces de MDF de 120x20 mm; tapajuntas de MDF de 100x10 mm; con herrajes de colgar y de cierre. Se medirá el número de unidades realmente ejecutadas según especificaciones de Proyecto.
</t>
  </si>
  <si>
    <t xml:space="preserve">07025        </t>
  </si>
  <si>
    <t>Muelle cierrapuertas sobre puerta de aluminio</t>
  </si>
  <si>
    <t xml:space="preserve">Muelle cierrapuertas aéreo sobre puerta de alumino, para un uso frecuente. Se medirá el número de unidades realmente ejecutadas según especificaciones de Proyecto.
</t>
  </si>
  <si>
    <t xml:space="preserve">07064        </t>
  </si>
  <si>
    <t>Espejo incoloro 5 mm</t>
  </si>
  <si>
    <t xml:space="preserve">Espejo incoloro, de 5 mm de espesor, con canteado perimetral y protegido con pintura de color plata en su cara posterior, fijado con masilla al paramento. Se medirá la superficie realmente ejecutada según especificaciones de Proyecto.
</t>
  </si>
  <si>
    <t xml:space="preserve">07023        </t>
  </si>
  <si>
    <t>Malla antipájaros en protección de hueco de ventilación</t>
  </si>
  <si>
    <t xml:space="preserve">Malla antipájaros simple torsión, de 10 mm de paso de malla y 1,1 mm de diámetro, acabado galvanizado y marco de perfil L 30.3 de acero galvanizado. Se medirá la superficie realmente ejecutada según especificaciones de Proyecto.
</t>
  </si>
  <si>
    <t xml:space="preserve">07022        </t>
  </si>
  <si>
    <t>Estructura acero separadora de zonas, pintada en varios colores</t>
  </si>
  <si>
    <t xml:space="preserve">Estructura decorativa separadora de zonas, en acero laminado UNE-EN 10025 S275JR, en perfiles laminados en caliente, piezas simples rectangulares 100x30x2 mm, acabado con imprimación antioxidante. Trabajado y montado en taller, para colocar con uniones soldadas en obra. Incluso posterior aplicación manual de dos manos de esmalte sintético de secado rápido, a base de resinas alquídicas, diferentes colores, acabado brillante, (rendimiento: 0,077 l/m² cada mano); previa aplicación de una mano de imprimación sintética antioxidante de secado rápido, a base de resinas alquídicas, color gris, acabado mate. Incluso rigidizadores y detalles de apoyos a suelo y/o paredes conforme a proyecto. Se medirá la superficie realmente ejecutada según especificaciones de Proyecto tomándose la altura de medición la distancia desde la base hasta la altura del perfil de mayor altura.
</t>
  </si>
  <si>
    <t xml:space="preserve">07039        </t>
  </si>
  <si>
    <t>Barra antipánico</t>
  </si>
  <si>
    <t xml:space="preserve">Suministro e instalación de barra antipánico en hoja con cierre inferior y superior y superior, medida de alto 2500 mm. Medida la unidad realmente ejecutada
</t>
  </si>
  <si>
    <t xml:space="preserve">07018A       </t>
  </si>
  <si>
    <t>Soporte espejos con tablero MDF</t>
  </si>
  <si>
    <t xml:space="preserve">Soporte de espejos compuesto por tablero de fibras de madera y resinas sintéticas de densidad media (MDF), hidrófugo, sin recubrimiento, de 19 mm de espesor, clase resistente C18 según UNE-EN 338 y UNE-EN 1912 y protección frente a agentes bióticos que se corresponde con la clase de penetración NP2 según UNE-EN 351-1, trabajado en taller y el correcto transporte, atornillado a pared. Se medirá la superficie realmente ejecutada según especificaciones de Proyecto. 
Formación de espejos adheridos a una base de tablero DM hidrófugo anclado directamente a pared.
</t>
  </si>
  <si>
    <t xml:space="preserve">01234PP10    </t>
  </si>
  <si>
    <t>Suministro y colocación de portería aparcapatinetes de 10 plazas</t>
  </si>
  <si>
    <t xml:space="preserve">Suministro y colocación de portería aparcapatinetes con espacio para 10 patinetes, modelo E-Roller en acero zincado o acero inoxidable AISI 304, a elegir según indicaciones del cliente, de formas redondeadas que permite aparcar los scooters o patinetes manuales o eléctricos y además bloquearlos con la ayuda de un candado. Válido para patinetes de hasta 50 mm de diámetro de vástago. Incluso mano de obra, aparamenta y demás elementos para su correcta colocación y funcionamiento. Medida la unidades realmente ejecutada según proyecto.
</t>
  </si>
  <si>
    <t xml:space="preserve">I_ARMARIOS   </t>
  </si>
  <si>
    <t>Puertas contrafuegos armarios técnicos EI2 45-C5, 2 hoja 50cm</t>
  </si>
  <si>
    <t xml:space="preserve">Puertas contrafuegos armarios técnicos EI2 45-C5, 2 hoja 50cm acabado lacado en color según proyecto, con cierrapuertas para uso moderado. Se medirá el número de unidades realmente ejecutadas según especificaciones de Proyecto.
</t>
  </si>
  <si>
    <t xml:space="preserve">I_GAL.110    </t>
  </si>
  <si>
    <t>Puerta acero galvanizado, 1 hoja 110 cm c/cerradura EI2 60-C5</t>
  </si>
  <si>
    <t xml:space="preserve">Puerta interior abatible, ciega, de una hoja de 203x110x3,5 cm, de acero galvanizado EI 60-C5 de cierre y cerradura según proyecto. Se medirá el número de unidades realmente ejecutadas según especificaciones de Proyecto.
</t>
  </si>
  <si>
    <t xml:space="preserve">I_MDF180     </t>
  </si>
  <si>
    <t>Puerta acero galvanizado, 2 hojas abatible 92cm (paso 180cm)</t>
  </si>
  <si>
    <t xml:space="preserve">Puerta interior abatible, ciega, de dos hojas de 203x180x3,5 cm, de acero galvanizado de cierre y cerradura según proyecto. Se medirá el número de unidades realmente ejecutadas según especificaciones de Proyecto.
Con 180 cm de paso.
</t>
  </si>
  <si>
    <t xml:space="preserve">07075-90AB   </t>
  </si>
  <si>
    <t>Puerta tablero MDF prelacada, 1 hoja abatible 92 cm c/cerradura</t>
  </si>
  <si>
    <t xml:space="preserve">Puerta interior abatible, ciega, de una hoja de 203x92,5x3,5 cm, de tablero de MDF, acabada en crudo para lacar en obra, con moldura de forma recta; precerco de pino país de 90x35 mm; galces de MDF de 90x20 mm; tapajuntas de MDF de 100x10 mm; con herrajes de colgar y de cierre y cerradura según proyecto . Se medirá el número de unidades realmente ejecutadas según especificaciones de Proyecto.
</t>
  </si>
  <si>
    <t xml:space="preserve">I_ESPVC      </t>
  </si>
  <si>
    <t>Estanterias PVC 40x90x180</t>
  </si>
  <si>
    <t xml:space="preserve">Estanterias PVC 40x90x180.
</t>
  </si>
  <si>
    <t xml:space="preserve">I_GAL_82     </t>
  </si>
  <si>
    <t>Puerta acero galvanizado, 1 hoja 82,5 cm c/cerradura</t>
  </si>
  <si>
    <t xml:space="preserve">Puerta interior abatible, ciega, de una hoja de 217x97x3,5cm, de acero galvanizado de cierre y cerradura según proyecto. Se medirá el número de unidades realmente ejecutadas según especificaciones de Proyecto.
Con 82,5 cm de paso.
</t>
  </si>
  <si>
    <t xml:space="preserve">07026A2      </t>
  </si>
  <si>
    <t>Barandilla de acero h=90cm doble pasamanos</t>
  </si>
  <si>
    <t xml:space="preserve">Barandilla de 90 cm de altura, formada por: bastidor compuesto de barandal superior e inferior de tubo circular de perfil hueco de acero laminado en frío de diámetro 50 mm y montantes de redondo de perfil macizo de acero laminado en caliente de diámetro 20 mm con una separación de 100 cm entre sí; entrepaño para relleno de los huecos del bastidor compuesto de barrotes verticales de pletina de perfil macizo de acero laminado en caliente de 40x6 mm con una separación de 10 cm y doble pasamanos de tubo cuadrado de perfil hueco de acero laminado en frío de 20x20x1,5 mm a 90cm de altura y a 75cm de altura respectivamente, fijados mediante anclaje químico con varillas roscadas. Se medirá, en la dirección del pasamanos, a ejes, la longitud realmente ejecutada según especificaciones de Proyecto.
</t>
  </si>
  <si>
    <t>SG07</t>
  </si>
  <si>
    <t xml:space="preserve">SG08         </t>
  </si>
  <si>
    <t>Instalación de saneamiento</t>
  </si>
  <si>
    <t xml:space="preserve">08001A       </t>
  </si>
  <si>
    <t>Acometida de instalación saneamiento a red municipal</t>
  </si>
  <si>
    <t xml:space="preserve">Acometida a la red general de saneamiento municipal, incluyendo todos elementos necesarios para cumplimiento de la normativa de la empresa suministradora en el apartado de evacuación de aguas, incluso posible arqueta sifonica o valvula antirretorno, conexionados con la red exterior de evacuación, obra civil como corte de pavimento por medio de sierra de disco, rotura del pavimento con martillo picador, excavación manual de zanjas de saneamiento en terrenos, rotura, conexión y reparación del colector existente, colocación de tubería de PVC u hormigón, tapado posterior de la acometida y reposición del pavimento, formación del pozo en el punto de acometida, p.p. de medios auxiliares, y cualquier trabajo necesario para la conexión a la red general. A justificar.
</t>
  </si>
  <si>
    <t xml:space="preserve">SG.08.01.003 </t>
  </si>
  <si>
    <t>Conexión de instalación saneamiento interior</t>
  </si>
  <si>
    <t xml:space="preserve">Conexión de la nueva red de saneamiento a la red actual existente (comunitaria o en interior de local) por medio de colectores enterrados o colgados de PVC u hormigón, en zonas comunes o privativas, incluso p.p. de trabajos de obra civil y medios auxiliares. Medido por cada punto de conexionado ejecutado
</t>
  </si>
  <si>
    <t xml:space="preserve">DEH026       </t>
  </si>
  <si>
    <t>Calo en forjado existente D 110 mm</t>
  </si>
  <si>
    <t xml:space="preserve">Calo en forjado existente de 110 mm de diámetro. Incluso, mano de obra y elementos auxiliares. Se medirá el número de unidades realmente ejecutadas según especificaciones de Proyecto. 
</t>
  </si>
  <si>
    <t xml:space="preserve">08036        </t>
  </si>
  <si>
    <t>Canaleta prefabricada de hormigón polímero con tapa</t>
  </si>
  <si>
    <t xml:space="preserve">Canaleta prefabricada de hormigón polímero, de 127 mm de ancho exterior, 100 mm de ancho interior y 95 mm de altura y una pendiente interior del 2 % hasta la conexión con el sumidero, con rejilla nervada de acero galvanizado, clase A-15 según UNE-EN 124, con sistema de fijación rápida por presión, colocada sobre forjado de hormigón o formación de pendientes. Incluso accesorios de montaje, piezas especiales y elementos de sujeción. Se medirá, en proyección horizontal, la longitud realmente ejecutada según especificaciones de Proyecto.
</t>
  </si>
  <si>
    <t xml:space="preserve">08039C       </t>
  </si>
  <si>
    <t>Colector suspendido de PVC, serie B de 40 mm</t>
  </si>
  <si>
    <t xml:space="preserve">Colector suspendido de PVC, serie B de 40 mm de diámetro y una pendiente mínima de 2% en todo el recorrido, unión pegada con adhesivo, colgado mediante abrazaderas metálicas, incluso p.p. de piezas especiales en desvíos y medios auxiliares, totalmente instalado s/ CTE-HS-5 y UNE-EN 1329-1:2014. Se medirá en proyección horizontal la longitud realmente ejecutada según especificaciones de Proyecto.
</t>
  </si>
  <si>
    <t xml:space="preserve">08040        </t>
  </si>
  <si>
    <t>Colector suspendido de PVC, serie B de 50 mm</t>
  </si>
  <si>
    <t xml:space="preserve">Colector suspendido de PVC, serie B de 50 mm de diámetro y una pendiente mínima de 2% en todo el recorrido, unión pegada con adhesivo, colgado mediante abrazaderas metálicas, incluso p.p. de piezas especiales en desvíos y medios auxiliares, totalmente instalado s/ CTE-HS-5 y UNE-EN 1329-1:2014. Se medirá en proyección horizontal la longitud realmente ejecutada según especificaciones de Proyecto.
</t>
  </si>
  <si>
    <t xml:space="preserve">08041        </t>
  </si>
  <si>
    <t>Colector suspendido de PVC, serie B de 63 mm</t>
  </si>
  <si>
    <t xml:space="preserve">Colector suspendido de PVC, serie B de 63 mm de diámetro y una pendiente mínima de 2% en todo el recorrido, unión pegada con adhesivo, colgado mediante abrazaderas metálicas, incluso p.p. de piezas especiales en desvíos y medios auxiliares, totalmente instalado s/ CTE-HS-5 y UNE-EN 1329-1:2014. Se medirá en proyección horizontal la longitud realmente ejecutada según especificaciones de Proyecto.
</t>
  </si>
  <si>
    <t xml:space="preserve">08030        </t>
  </si>
  <si>
    <t>Red de pequeña evacuación empotrada, PVC serie B, 32 mm</t>
  </si>
  <si>
    <t xml:space="preserve">Red de pequeña evacuación de PVC, empotrada, serie B de 32 mm de diámetro y una pendiente mínima de 2% en todo el recorrido, unión pegada con adhesivo, colgado mediante abrazaderas metálicas, incluso p.p. de piezas especiales en desvíos y medios auxiliares, totalmente instalado s/ CTE-HS-5 y UNE-EN 1329-1:2014. Se medirá en proyección horizontal la longitud realmente ejecutada según especificaciones de Proyecto.
</t>
  </si>
  <si>
    <t xml:space="preserve">08CS110      </t>
  </si>
  <si>
    <t>Colector suspendido de PVC, serie B de 110 mm</t>
  </si>
  <si>
    <t xml:space="preserve">Colector suspendido de PVC, serie B de 110 mm de diámetro y una pendiente mínima de 2% en todo el recorrido, unión pegada con adhesivo, colgado mediante abrazaderas metálicas, incluso p.p. de piezas especiales en desvíos y medios auxiliares, totalmente instalado s/ CTE-HS-5 y UNE-EN 1329-1:2014. Se medirá en proyección horizontal la longitud realmente ejecutada según especificaciones de Proyecto.
</t>
  </si>
  <si>
    <t xml:space="preserve">08040B       </t>
  </si>
  <si>
    <t>Colector superficial de PVC, serie B de 50 mm</t>
  </si>
  <si>
    <t xml:space="preserve">Colector suspendido de PVC, serie B de 50 mm de diámetro, unión pegada con adhesivo. Se medirá, en proyección horizontal, la longitud realmente ejecutada según especificaciones de Proyecto.
</t>
  </si>
  <si>
    <t xml:space="preserve">08031        </t>
  </si>
  <si>
    <t>Red de pequeña evacuación empotrada, PVC serie B, 40 mm</t>
  </si>
  <si>
    <t xml:space="preserve">Red de pequeña evacuación de PVC, empotrada, serie B de 40 mm de diámetro y una pendiente mínima de 2% en todo el recorrido, unión pegada con adhesivo, colgado mediante abrazaderas metálicas, incluso p.p. de piezas especiales en desvíos y medios auxiliares, totalmente instalado s/ CTE-HS-5 y UNE-EN 1329-1:2014. Se medirá en proyección horizontal la longitud realmente ejecutada según especificaciones de Proyecto.
</t>
  </si>
  <si>
    <t xml:space="preserve">08022A       </t>
  </si>
  <si>
    <t>Colector enterrado PVC 50mm</t>
  </si>
  <si>
    <t xml:space="preserve">Colector enterrado de red horizontal de saneamiento, con arquetas, con una pendiente mínima del 2%, para la evacuación de aguas residuales y/o pluviales, formado por tubo de PVC liso, serie SN-4, rigidez anular nominal 4 kN/m², de 50 mm de diámetro exterior, pegado mediante adhesivo, colocado sobre lecho de arena de 10 cm de espesor, debidamente compactada y nivelada con pisón vibrante de guiado manual, relleno lateral compactando hasta los riñones y posterior relleno con la misma arena hasta 30 cm por encima de la generatriz superior de la tubería. Incluso líquido limpiador y adhesivo para tubos y accesorios de PVC y piezas especiales. El precio no incluye las arquetas, la excavación ni el relleno principal. Se medirá la longitud realmente ejecutada según especificaciones de Proyecto.
</t>
  </si>
  <si>
    <t xml:space="preserve">08020A       </t>
  </si>
  <si>
    <t>Colector enterrado PVC 75mm</t>
  </si>
  <si>
    <t xml:space="preserve">Colector enterrado de red horizontal de saneamiento, con arquetas, con una pendiente mínima del 2%, para la evacuación de aguas residuales y/o pluviales, formado por tubo de PVC liso, serie SN-4, rigidez anular nominal 4 kN/m², de 75 mm de diámetro exterior, pegado mediante adhesivo, colocado sobre lecho de arena de 10 cm de espesor, debidamente compactada y nivelada con pisón vibrante de guiado manual, relleno lateral compactando hasta los riñones y posterior relleno con la misma arena hasta 30 cm por encima de la generatriz superior de la tubería. Incluso líquido limpiador y adhesivo para tubos y accesorios de PVC y piezas especiales. El precio no incluye las arquetas, la excavación ni el relleno principal. Se medirá la longitud realmente ejecutada según especificaciones de Proyecto.
</t>
  </si>
  <si>
    <t xml:space="preserve">08016A       </t>
  </si>
  <si>
    <t>Colector enterrado PVC 110 mm</t>
  </si>
  <si>
    <t xml:space="preserve">Colector enterrado de red horizontal de saneamiento, con arquetas, con una pendiente mínima del 2%, para la evacuación de aguas residuales y/o pluviales, formado por tubo de PVC liso, serie SN-4, rigidez anular nominal 4 kN/m², de 110 mm de diámetro exterior, pegado mediante adhesivo, colocado sobre lecho de arena de 10 cm de espesor, debidamente compactada y nivelada con pisón vibrante de guiado manual, relleno lateral compactando hasta los riñones y posterior relleno con la misma arena hasta 30 cm por encima de la generatriz superior de la tubería. Incluso líquido limpiador y adhesivo para tubos y accesorios de PVC, y piezas especiales. El precio no incluye las arquetas, la excavación ni el relleno principal. Se medirá la longitud realmente ejecutada según especificaciones de Proyecto.
</t>
  </si>
  <si>
    <t xml:space="preserve">08038        </t>
  </si>
  <si>
    <t>Sumidero sifónico PVC salida vertical 75 mm</t>
  </si>
  <si>
    <t xml:space="preserve">Sumidero sifónico de PVC con rejilla de PVC de 250x250 mm y con salida integrada de 75-110 mm; para recogida de aguas pluviales o de locales húmedos, instalado y conexionado a la red general de desagüe, incluso con p.p. de pequeño material de agarre y medios auxiliares, y sin incluir arqueta de apoyo, s/ CTE-HS-5. Se medirá el número de unidades realmente ejecutadas según especificaciones de Proyecto.
</t>
  </si>
  <si>
    <t>SG08</t>
  </si>
  <si>
    <t xml:space="preserve">SG10         </t>
  </si>
  <si>
    <t>Instalación de electricidad y telecomunicaciones</t>
  </si>
  <si>
    <t xml:space="preserve">C10.1        </t>
  </si>
  <si>
    <t>Electricidad</t>
  </si>
  <si>
    <t xml:space="preserve">10100A       </t>
  </si>
  <si>
    <t>Certificación y boletines de instalación electricidad</t>
  </si>
  <si>
    <t xml:space="preserve">Certificación de la instalación de electricidad y telecomunicaciones, preparación, y tramitación, hasta buen fin y ante los orgamismos competentes de boletines, contratación y coordinación con OCA para obtención de informe favorable, planos actualizados con las modificaciones que surgieran durante la obra y cualquier otra documentación que fuera necesaria. Incluso presentación al cliente de planos en soporte DWG.
</t>
  </si>
  <si>
    <t xml:space="preserve">1013642      </t>
  </si>
  <si>
    <t>Instalación provisional de obras</t>
  </si>
  <si>
    <t xml:space="preserve">Instalación provisional de electricidad, compuesta por luminarias estancas 2x36w de circuito RZ1-K (AS) (2x2,5)+TTx2,5mm2 Cu, cadenas para colocacíon de luminarias, y cuadros eléctricos de soporte y línea trifásica RZ1-K (AS) (4x10)+TTx10mm2 Cu, medida la unidad totalmente ejecutada hasta uno total de 4 cuadros eléctricos de soporte..
</t>
  </si>
  <si>
    <t xml:space="preserve">101364       </t>
  </si>
  <si>
    <t>Puesta en marcha de instalación de electricidad</t>
  </si>
  <si>
    <t xml:space="preserve">Puesta en marcha de toda la instalación de electricidad, con chequeo del correcto funcionamiento de todos los elementos, con las pruebas reglamentarias de estanqueidad y demás pruebas necesarias que indique el control de calidad para dar como favorable la instalación. Medida la unidad funcionando.
</t>
  </si>
  <si>
    <t xml:space="preserve">10102        </t>
  </si>
  <si>
    <t>Cuadro general de baja tensión, armario 1650x1000x250 mm</t>
  </si>
  <si>
    <t xml:space="preserve">Cuadro general de baja tensión en armario de distribución metálico, de superficie, con puerta ciega, grado de protección IP40, aislamiento clase II, de 1650x1000x250 mm. Con llave y toda la aparamenta necesaria conforme a esquema unifilar de proyecto, incluso rotulado y envolvente, incluso conexionado con línea eléctrica interior. Se medirá la unidad instalada, probada y funcionando.
</t>
  </si>
  <si>
    <t xml:space="preserve">10115        </t>
  </si>
  <si>
    <t>Cable multipolar RZ1-K 0,6/1 kV, 2x1,5 mm2, Cu</t>
  </si>
  <si>
    <t xml:space="preserve">Cable multipolar RZ1-K (libre de halógeno), siendo su tensión asignada de 0,6/1 kV, reacción al fuego clase Eca, con conductor de cobre clase 5 (-K) de 2x1,5+TTx1,5mm2 de sección, con aislamiento de polietileno reticulado (R) y cubierta de PVC (V), incluso uniones, cajas de registro y empalme y pequeño material. Se medirá la longitud realmente ejecutada según especificaciones de Proyecto.
</t>
  </si>
  <si>
    <t xml:space="preserve">10116        </t>
  </si>
  <si>
    <t>Cable multipolar RZ1-K 0,6/1 kV, 2x2,5 mm2, Cu</t>
  </si>
  <si>
    <t xml:space="preserve">Cable multipolar RZ1-K (libre de halógeno), siendo su tensión asignada de 0,6/1 kV, reacción al fuego clase Eca, con conductor de cobre clase 5 (-K) de 2x2,5+TTx2,5mm2 mm² de sección, con aislamiento de polietileno reticulado (R) y cubierta de PVC (V), incluso uniones, cajas de registro y empalme y pequeño material. Se medirá la longitud realmente ejecutada según especificaciones de Proyecto.
</t>
  </si>
  <si>
    <t xml:space="preserve">10117        </t>
  </si>
  <si>
    <t>Cable multipolar RZ1-K 0,6/1 kV, 2x4 mm2, Cu</t>
  </si>
  <si>
    <t xml:space="preserve">Cable multipolar RZ1-K (libre de halógeno), siendo su tensión asignada de 0,6/1 kV, reacción al fuego clase Eca, con conductor de cobre clase 5 (-K) de 2x4+TTx4mm2 mm² de sección,con aislamiento de polietileno reticulado (R) y cubierta de PVC (V), incluso uniones, cajas de registro y empalme y pequeño material. Se medirá la longitud realmente ejecutada según especificaciones de Proyecto.
</t>
  </si>
  <si>
    <t xml:space="preserve">10118C       </t>
  </si>
  <si>
    <t>Cable multipolar RZ1-K 0,6/1 kV, 4x2,5 mm2, Cu AFUMES (AS+)</t>
  </si>
  <si>
    <t xml:space="preserve">Cable multipolar RZ1-K (libre de halógeno), siendo su tensión asignada de 0,6/1 kV, reacción al fuego clase Eca, con conductor de cobre clase 5 (-K) de 4x2.5+TTx2.5mm² de sección tipo AFUMEX (AS+), con aislamiento de polietileno reticulado (R) y cubierta de PVC (V), incluso elementos auxiliares, cajas de empalme y pequeño material. Se medirá la longitud realmente ejecutada según especificaciones de Proyecto.
</t>
  </si>
  <si>
    <t xml:space="preserve">10120        </t>
  </si>
  <si>
    <t>Cable multipolar RZ1-K 0,6/1 kV, 4x16 mm2, Cu</t>
  </si>
  <si>
    <t xml:space="preserve">Cable multipolar RZ1-K (libre de halógeno), siendo su tensión asignada de 0,6/1 kV, reacción al fuego clase Eca, con conductor de cobre clase 5 (-K) de 4x16+TTx16 mm² de sección, con aislamiento de polietileno reticulado (R) y cubierta de PVC (V), incluso uniones, cajas de registro y empalme y pequeño material. Se medirá la longitud realmente ejecutada según especificaciones de Proyecto.
</t>
  </si>
  <si>
    <t xml:space="preserve">10316.3      </t>
  </si>
  <si>
    <t>Latiguillo interconexión Fuerza</t>
  </si>
  <si>
    <t xml:space="preserve">Latiguillo de conexión (Fuerza) formado por cable rígido U/UTP no propagador de la llama de 4 pares de cobre, categoría 6, con conductor unifilar de cobre, aislamiento de polietileno y vaina exterior de PVC LSFH libre de halógenos, con baja emisión de humos y gases corrosivos y conector macho tipo RJ-45 de 8 contactos, categoría 6, en ambos extremos, según EN 50288-6-1.Incluso clavijas hembra. Se medirá el número de unidades realmente ejecutadas según especificaciones de Proyecto.
</t>
  </si>
  <si>
    <t xml:space="preserve">10104        </t>
  </si>
  <si>
    <t>Conductor de tierra cobre desnudo 25 mm²</t>
  </si>
  <si>
    <t xml:space="preserve">Conductor de tierra formado por cable rígido desnudo de cobre trenzado, de 25 mm² de sección, incluso conexionado a cuadro eléctrico. Se medirá la longitud realmente ejecutada según especificaciones de Proyecto.
</t>
  </si>
  <si>
    <t xml:space="preserve">1046A10A     </t>
  </si>
  <si>
    <t>Toma de corriente 16 A</t>
  </si>
  <si>
    <t xml:space="preserve">Toma de corriente de 16 A con puesta a tierra, instalada con cable de cobre de 2,5 mm² de sección nominal (fase, neutro y tierra) y aislamiento vv 750 v, incluido este cableado entubado hasta una longitud desde el mecanismo de 6 m, empotrado y aislado bajo tubo de pvc flexible de 16 mm de diámetro, incluso mecanismo de primera calidad con placa metálica de fijación, tipo base eléctrica simon k45 o equivalente, con marco y mecanismos en color según proyecto y p.p. de cajas de empotramiento, derivación; construido s/REBT. Medida la unidad instalada.
</t>
  </si>
  <si>
    <t xml:space="preserve">1046A10B     </t>
  </si>
  <si>
    <t>Toma de corriente empotrada 16 A</t>
  </si>
  <si>
    <t xml:space="preserve">Toma de corriente estanca de 16 A con puesta a tierra, instalada con cable de cobre de 2,5 mm² de sección nominal (fase, neutro y tierra) y aislamiento vv 750 v, incluido este cableado entubado hasta una longitud desde el mecanismo de 6 m, empotrado y aislado bajo tubo de pvc flexible de 16 mm de diámetro, incluso mecanismo de primera calidad con placa metálica de fijación, tipo base eléctrica simon k45 o equivalente, con marco y mecanismos en color según proyecto, y p.p. de cajas de empotramiento, derivación; construido s/REBT. Medida la unidad instalada.
</t>
  </si>
  <si>
    <t xml:space="preserve">1046A211A    </t>
  </si>
  <si>
    <t>KIT Caja de 2 módulos para suelo (1xTC16A+1xRJ45)</t>
  </si>
  <si>
    <t xml:space="preserve">Kit caja estanca de 2 módulos cableado interior totalmente instalada para montaje empotrado en suelo, compuesto por caja de conexiones para empotrar rectangular, portamecanismos para 2 módulos 47x47 para montaje de marco formado por puerta desmontable, marco y contramarco. 2 mecanismos con montaje directo sobre las cubetas (TC16A + RJ-45 doble). Puerta con salidas de cables y tapa con placa metálica, y placas de suplemento metálica para el recubrimiento completo de las tapas de registro, tipo simon k45 o equivalente, con marco y mecanismos de color según plano; incluso mano de obra. Medida la unidad colocada. Según REBT. Medida la unidad instalada.
</t>
  </si>
  <si>
    <t xml:space="preserve">1046A211B    </t>
  </si>
  <si>
    <t>KIT Caja de 2 módulos en paramento (1xTC16A+1xRJ45)</t>
  </si>
  <si>
    <t xml:space="preserve">Kit caja de 2 módulos cableado interior totalmente instalada para montaje en paramento, compuesto por caja de conexiones para empotrar rectangular, portamecanismos para 2 módulos 47x47 para montaje de marco formado por puerta desmontable, marco y contramarco. 2 mecanismos con montaje directo sobre las cubetas (TC16A + RJ-45). Puerta con salidas de cables y tapa con placa metálica, y placas de suplemento metálica para el recubrimiento completo de las tapas de registro, tipo simon k45 o equivalente, con marco y mecanismos de color según plano; incluso mano de obra. Medida la unidad colocada. Según REBT. Medida la unidad instalada.
</t>
  </si>
  <si>
    <t xml:space="preserve">1046A844A    </t>
  </si>
  <si>
    <t>KIT Caja de 8 módulos en paramento (4xTC16A+4xRJ45)</t>
  </si>
  <si>
    <t xml:space="preserve">Kit caja estanca de tres módulos cableado interior totalmente instalada para colocar en paramento en superficie, compuesto por caja de conexiones para empotrar rectangular, portamecanismos para 8 módulos 47x47 para montaje de marco formado por puerta desmontable, marco y contramarco. 3 mecanismos con montaje directo sobre las cubetas (4xTC16A + 4xRJ-45). Puerta con salidas de cables y tapa con placa metálica, y placas de suplemento metálica para el recubrimiento completo de las tapas de registro, tipo simon k45 o equivalente, con marco y mecanismos de color según plano; incluso mano de obra. Medida la unidad colocada. Según REBT. Medida la unidad instalada.
</t>
  </si>
  <si>
    <t xml:space="preserve">1046A862A    </t>
  </si>
  <si>
    <t>KIT Caja de 8 módulos en paramento (6xTC16A+2xRJ45)</t>
  </si>
  <si>
    <t xml:space="preserve">Kit caja estanca de tres módulos cableado interior totalmente instalada para colocar en paramento en superficie, compuesto por caja de conexiones para empotrar rectangular, portamecanismos para 8 módulos 47x47 para montaje de marco formado por puerta desmontable, marco y contramarco. 3 mecanismos con montaje directo sobre las cubetas (6xTC16A + 2xRJ-45). Puerta con salidas de cables y tapa con placa metálica, y placas de suplemento metálica para el recubrimiento completo de las tapas de registro, tipo simon k45 o equivalente, con marco y mecanismos de color según plano; incluso mano de obra. Medida la unidad colocada. Según REBT. Medida la unidad instalada.
</t>
  </si>
  <si>
    <t xml:space="preserve">101141A      </t>
  </si>
  <si>
    <t>Bandeja portacables "INDUCANAL CLICK" 60x100mm GC</t>
  </si>
  <si>
    <t xml:space="preserve">Bandeja de chapa de base embutida y ciega para cargas ligeras, modelo "INDUCANAL CLICK GC" o equivalente, de dimensiones 60x100 mm, para suspender de techos con varillas y piezas especiales necesarias, incluso tabique separador. Se medirá la longitud realmente ejecutada según especificaciones de Proyecto.
</t>
  </si>
  <si>
    <t xml:space="preserve">10114A       </t>
  </si>
  <si>
    <t>Bandeja portacables "INDUCANAL CLICK" 60x200mm GC</t>
  </si>
  <si>
    <t xml:space="preserve">Bandeja de chapa de base embutida y ciega para cargas ligeras, modelo "INDUCANAL CLICK GC" o equivalente, de dimensiones 60x200 mm, para suspender de techos con varillas y piezas especiales necesarias, incluso tabique separador. Se medirá la longitud realmente ejecutada según especificaciones de Proyecto.
</t>
  </si>
  <si>
    <t xml:space="preserve">101142A      </t>
  </si>
  <si>
    <t>Bandeja portacables "INDUCANAL CLICK" 60x300mm GC</t>
  </si>
  <si>
    <t xml:space="preserve">Bandeja de chapa de base embutida y ciega para cargas ligeras, modelo "INDUCANAL CLICK GC" o equivalente, de dimensiones 60x300 mm, para suspender de techos con varillas y piezas especiales necesarias, incluso tabique separador. Se medirá la longitud realmente ejecutada según especificaciones de Proyecto.
</t>
  </si>
  <si>
    <t xml:space="preserve">10316.2      </t>
  </si>
  <si>
    <t>Latiguillo interconexión Fuerza / Datos</t>
  </si>
  <si>
    <t xml:space="preserve">Latiguillo de conexión (Fuerza / Datos) formado por cable rígido U/UTP no propagador de la llama de 4 pares de cobre, categoría 6, con conductor unifilar de cobre, aislamiento de polietileno y vaina exterior de PVC LSFH libre de halógenos, con baja emisión de humos y gases corrosivos y conector macho tipo RJ-45 de 8 contactos, categoría 6, en ambos extremos, según EN 50288-6-1. Se medirá el número de unidades realmente ejecutadas según especificaciones de Proyecto.
</t>
  </si>
  <si>
    <t xml:space="preserve">10108        </t>
  </si>
  <si>
    <t>Tubo PVC rígido 25 mm, superficie</t>
  </si>
  <si>
    <t xml:space="preserve">Suministro e instalación en superficie de canalización de protección de cableado, formada por tubo de PVC rígido, blindado, enchufable, de color negro, de 25 mm de diámetro nominal, con IP547. Incluso abrazaderas, elementos de sujeción y accesorios (curvas, manguitos, tes, codos y curvas flexibles). Se medirá la longitud realmente ejecutada según especificaciones de Proyecto.
</t>
  </si>
  <si>
    <t xml:space="preserve">10109        </t>
  </si>
  <si>
    <t>Tubo PVC rígido 40 mm, superficie</t>
  </si>
  <si>
    <t xml:space="preserve">Suministro e instalación en superficie de canalización de protección de cableado, formada por tubo de PVC rígido, blindado, enchufable, de color negro, de 40 mm de diámetro nominal, con IP547. Incluso abrazaderas, elementos de sujeción y accesorios (curvas, manguitos, tes, codos y curvas flexibles). Se medirá la longitud realmente ejecutada según especificaciones de Proyecto.
</t>
  </si>
  <si>
    <t>C10.1</t>
  </si>
  <si>
    <t xml:space="preserve">C10.2        </t>
  </si>
  <si>
    <t>Iluminación</t>
  </si>
  <si>
    <t xml:space="preserve">Centralización de interruptores (hasta 14 encendidos)  instalado con cable de cobre 1,5mm2 de sección nominal, empotrado y aislado con tubo de pvc flexible de 13mm de diámetro, incluso mecanismos de primera calidad, empotrados y p.p. de cajas de dreivación y ayudas de albañilería, según rebt, medida la unidad totalmente ejecutada.
</t>
  </si>
  <si>
    <t xml:space="preserve">10202        </t>
  </si>
  <si>
    <t>Centralización de encendidos</t>
  </si>
  <si>
    <t xml:space="preserve">Centralización de interruptores (hasta 24 encendidos)  instalado con cable de cobre 1,5mm2 de sección nominal, empotrado y aislado con tubo de pvc flexible de 13mm de diámetro, incluso mecanismos de primera calidad, empotrados y p.p. de cajas de dreivación y ayudas de albañilería, según rebt, medida la unidad totalmente ejecutada.
</t>
  </si>
  <si>
    <t xml:space="preserve">10201        </t>
  </si>
  <si>
    <t>Plafón led redondo blanco I-TEC, Ref. 5550407</t>
  </si>
  <si>
    <t xml:space="preserve">Suministro e instalación de plafón led redondo blanco I-TEC, Ref. 5550407, 20 W de superficie, cuerpo fabricado en aluminio y difusor en polmetilmetacrilato (PMMA), incluso driver externo, piezas especiales de cuelgue bajo bandeja y lámpara de 20W de 4200 ºK. Se medirá el número de unidades realmente ejecutadas según especificaciones de Proyecto.
</t>
  </si>
  <si>
    <t xml:space="preserve">102011       </t>
  </si>
  <si>
    <t>Luminaria LED suspendida 40W SECOM 2200014084 + kit suspensión 5</t>
  </si>
  <si>
    <t xml:space="preserve">Luminaria LED suspendida 40W SECOM 2200014084 + kit suspensión 5
</t>
  </si>
  <si>
    <t xml:space="preserve">10203        </t>
  </si>
  <si>
    <t>Regleta industrial Airfal Delta D0051L, led</t>
  </si>
  <si>
    <t xml:space="preserve">Suministro y montaje de regleta industrial Airfal Delta D0051L, para 1 tubo led, en chapa de acero prelacada. Dimensiones 1534x83x60 mm, incluso driver externo, piezas especiales de cuelgue bajo bandeja y lámpara T8 de 20 W y 4200 ºK. Se medirá el número de unidades realmente ejecutadas según especificaciones de Proyecto.
</t>
  </si>
  <si>
    <t xml:space="preserve">10204        </t>
  </si>
  <si>
    <t>Luminaria estanca Airfal Supra S0108L, led</t>
  </si>
  <si>
    <t xml:space="preserve">Suministro y montaje de luminaria estanca Airfal Supra S0208L, para 1 tubo led, cuerpo de luminaria en ABS, difusor de policarbonato o acrílico, chasis interno en aluminio brillo, prensaestopas PG11, IP65. Dimensiones 1274x870x100 mm, incluso driver externo, piezas especiales de cuelgue bajo bandeja y lámpara T8 de 20 W y 4200 ºK. Se medirá el número de unidades realmente ejecutadas según especificaciones de Proyecto.
</t>
  </si>
  <si>
    <t xml:space="preserve">10203A       </t>
  </si>
  <si>
    <t>Regleta industrial Airfal Delta D0050L L=1534mm</t>
  </si>
  <si>
    <t xml:space="preserve">Suministro y montaje de regleta industrial Airfal Delta D0051L, para 1 tubo led, en chapa de acero prelacada. Dimensiones 1534x83x60 mm, incluso driver externo, piezas especiales de cuelgue bajo bandeja y lámpara T8 de 20 W y 3000 ºK. Se medirá el número de unidades realmente ejecutadas según especificaciones de Proyecto.
</t>
  </si>
  <si>
    <t xml:space="preserve">10203B       </t>
  </si>
  <si>
    <t>Regleta industrial Airfal Delta D0050L L=1233mm</t>
  </si>
  <si>
    <t xml:space="preserve">Suministro y montaje de regleta industrial Airfal Delta D0051L, para 1 tubo led, en chapa de acero prelacada. Dimensiones 1233x83x60 mm, incluso driver externo, piezas especiales de cuelgue bajo bandeja y lámpara T8 de 20 W y 3000 ºK. Se medirá el número de unidades realmente ejecutadas según especificaciones de Proyecto.
</t>
  </si>
  <si>
    <t xml:space="preserve">10207        </t>
  </si>
  <si>
    <t>Alumbrado emergencia 150 lúmenes</t>
  </si>
  <si>
    <t xml:space="preserve">Suministro e instalación en superficie en zonas comunes de luminaria de emergencia, con tubo lineal fluorescente, 6 W - G5, flujo luminoso 150 lúmenes, carcasa de 245x110x58 mm, clase II, IP42, con baterías de Ni-Cd de alta temperatura, autonomía de 1 h, alimentación a 230 V, tiempo de carga 24 h. Incluso accesorios y elementos de fijación. Se medirá el número de unidades realmente ejecutadas según especificaciones de Proyecto.
</t>
  </si>
  <si>
    <t xml:space="preserve">10135        </t>
  </si>
  <si>
    <t>Interruptor de superficie</t>
  </si>
  <si>
    <t xml:space="preserve">Interruptor unipolar (1P), intensidad asignada 10 AX, tensión asignada 250 V, con tecla simple y color según plano; instalación en superficie. Se medirá el número de unidades realmente ejecutadas según especificaciones de Proyecto.
</t>
  </si>
  <si>
    <t xml:space="preserve">10136        </t>
  </si>
  <si>
    <t>Conmutador de superficie</t>
  </si>
  <si>
    <t xml:space="preserve">Conmutador de intensidad asignada 10 AX, tensión asignada 250 V, con tecla simple y color según plano; instalación en superficie. Se medirá el número de unidades realmente ejecutadas según especificaciones de Proyecto.
</t>
  </si>
  <si>
    <t xml:space="preserve">10002        </t>
  </si>
  <si>
    <t>Tira Led</t>
  </si>
  <si>
    <t>C10.2</t>
  </si>
  <si>
    <t xml:space="preserve">C10.3        </t>
  </si>
  <si>
    <t>Telecomunicaciones</t>
  </si>
  <si>
    <t xml:space="preserve">10301        </t>
  </si>
  <si>
    <t>Acometida Telecomunicaciones</t>
  </si>
  <si>
    <t xml:space="preserve">PA de conexionado de red interior de telecomunicaciones (RACK) con punto de conexión exterior, formado por registro de entrada, canalización y cableado, incluso conexionado y pruebas.
</t>
  </si>
  <si>
    <t xml:space="preserve">10315        </t>
  </si>
  <si>
    <t>Cable rígido U/UTP 4 pares trenzados Cu</t>
  </si>
  <si>
    <t xml:space="preserve">Cable rígido U/UTP no propagador de la llama de 4 pares trenzados de cobre, categoría 6, reacción al fuego clase Dca-s2,d2,a2 según UNE-EN 50575, con conductor unifilar de cobre, aislamiento de polietileno y vaina exterior de poliolefina termoplástica LSFH libre de halógenos, con baja emisión de humos y gases corrosivos, de 6,2 mm de diámetro. Incluso accesorios y elementos de sujeción. Se medirá la longitud realmente ejecutada según especificaciones de Proyecto.
</t>
  </si>
  <si>
    <t xml:space="preserve">10317B       </t>
  </si>
  <si>
    <t>Armario rack de telecomunicaciones U29</t>
  </si>
  <si>
    <t xml:space="preserve">Armario rack U29 para telecomunicaciones, en acero laminado, puerta frontal de cristal templado con cerradura y ventilación lateral, puerta trasera en metal perforado con ventilación completa y cerradura, laterales en metal perforado con ventilación completa. Con paneles RJ45 para datos, cámaras IP, electrónica de red con conectividad de fibra óptica y enchufes necesarios. Incluso latiguillos, accesorios, conectores, pequeño material, ayudas , etiquetado y switch (24 puertos) . Se medirá el número de unidades realmente ejecutadas según especificaciones de Proyecto.
</t>
  </si>
  <si>
    <t xml:space="preserve">103211       </t>
  </si>
  <si>
    <t>Preinstalación control de acceso</t>
  </si>
  <si>
    <t xml:space="preserve">Preinstalación control de acceso, cableado y conexionado del sistema de lector de huellas	
</t>
  </si>
  <si>
    <t xml:space="preserve">103212       </t>
  </si>
  <si>
    <t>Preinstalación tornos de acceso</t>
  </si>
  <si>
    <t xml:space="preserve">Preinstalación tornos de acceso, cableado y conexionado del sistemaa.
</t>
  </si>
  <si>
    <t xml:space="preserve">07.04.04     </t>
  </si>
  <si>
    <t>Registro enlace 450x450x120 mm.</t>
  </si>
  <si>
    <t xml:space="preserve">REGISTRO DE ENLACE DE 450x450x120 MM, INCLUSO P.P. DE PEQUEÑO MATERIAL Y AYUDAS DE ALBAÑILERÍA; CONSTRUIDO SEGÚN REGLAMENTO DE ICT. MEDIDA LA UNIDAD EJECUTADA
</t>
  </si>
  <si>
    <t xml:space="preserve">10150        </t>
  </si>
  <si>
    <t>Recibido de torniquetes y portillos de control de acceso</t>
  </si>
  <si>
    <t xml:space="preserve">Recibido de torniquetes y portillos de control de acceso, suministrados en obra por terceros. Incluso replanteo, colocación, anclaje a suelo y elementos de fijación necesarios. Se medirá la unidad ejecutada.
</t>
  </si>
  <si>
    <t xml:space="preserve">182550       </t>
  </si>
  <si>
    <t>Colocación de Antena WiFi</t>
  </si>
  <si>
    <t xml:space="preserve">Instalación de antena WiFi, suministrada por la Propiedad. Incluye todas las operaciones necesarias para el montaje correcto y seguro de la antena en la ubicación especificada, asegurando su funcionalidad óptima para la recepción y emisión de señales inalámbricas.
</t>
  </si>
  <si>
    <t>C10.3</t>
  </si>
  <si>
    <t xml:space="preserve">C10.4        </t>
  </si>
  <si>
    <t>Audio y megafonía</t>
  </si>
  <si>
    <t xml:space="preserve">EXT021       </t>
  </si>
  <si>
    <t>Circuito interior con cable libre de oxígeno 2x1,5mm2</t>
  </si>
  <si>
    <t xml:space="preserve">Circuito de sonido formado por cable 2x1.5 mm2 libre de oxigeno. Medida la unidad totalmente ejecutada.
</t>
  </si>
  <si>
    <t xml:space="preserve">EXT021B      </t>
  </si>
  <si>
    <t>Circuito interior con cable libre de oxígeno 2x2,5mm2</t>
  </si>
  <si>
    <t xml:space="preserve">Circuito de sonido formado por cable 2x2.5 mm2 libre de oxigeno. Medida la unidad totalmente ejecutada.
</t>
  </si>
  <si>
    <t xml:space="preserve">EXT022       </t>
  </si>
  <si>
    <t>Conducto PVC Flexible de 20mm</t>
  </si>
  <si>
    <t xml:space="preserve">Canalización para preinstalación de sonido formado por tubo corrugado de 20mm
</t>
  </si>
  <si>
    <t xml:space="preserve">02.06.06     </t>
  </si>
  <si>
    <t>Tubo corrugado Diam 25mm</t>
  </si>
  <si>
    <t xml:space="preserve">Tubo corrugado de diámetro 25mm, con resistencia a compresión 320nW y al impacto 2J. Aislante no propagador de llama. 
</t>
  </si>
  <si>
    <t xml:space="preserve">02.06.08     </t>
  </si>
  <si>
    <t>Tubo corrugado Diam 35mm</t>
  </si>
  <si>
    <t xml:space="preserve">Tubo corrugado de diámetro 35mm, con resistencia a compresión 320nW y al impacto 2J. Aislante no propagador de llama. 
</t>
  </si>
  <si>
    <t xml:space="preserve">02.06.07     </t>
  </si>
  <si>
    <t>Tubo rígido PVC Diam 25mm</t>
  </si>
  <si>
    <t xml:space="preserve">Tubo rígido gris de pvc de 25 mm con manguito incluido apto para canalizaciones superficiales ordinarias fijas. Contruido según la norma une-en 61386-21, este tiene las siguientes características:
Resistencia a la compresión &gt;1250 newton, resistencia al impacto &gt;2j a -5ºc, temperatura mínima y máxima de utilización -5 +60ºc, es un tubo rígido y curvable en caliente o mediante  muelle, rigidez eléctrica &gt;200v.
</t>
  </si>
  <si>
    <t>C10.4</t>
  </si>
  <si>
    <t>SG10</t>
  </si>
  <si>
    <t xml:space="preserve">SG09         </t>
  </si>
  <si>
    <t>Instalación de fontanería y ACS</t>
  </si>
  <si>
    <t xml:space="preserve">C009.1       </t>
  </si>
  <si>
    <t>Agua fría</t>
  </si>
  <si>
    <t xml:space="preserve">09000        </t>
  </si>
  <si>
    <t>Certificación y legalización instalación fontaneria</t>
  </si>
  <si>
    <t xml:space="preserve">Certificación y legalización de la instalación de fontaneria, incluyendo preparación, visado (si procede) y tramitación, hasta buen fin y ante los orgamismos competentes de boletines, proyectos actualizados con las modificaciones que surgieran durante la obra y cualquier otra documentación que fuera necesaria. Incluso presentación al cliente de planos en soporte DWG.
</t>
  </si>
  <si>
    <t xml:space="preserve">08.02        </t>
  </si>
  <si>
    <t>Instalación provisional de obra de fontanería</t>
  </si>
  <si>
    <t>Instalación provisional de fontanería.</t>
  </si>
  <si>
    <t xml:space="preserve">09001        </t>
  </si>
  <si>
    <t>Acometida instalación fontanería, a justificar</t>
  </si>
  <si>
    <t xml:space="preserve">Partida alzada de instalación de conexión con red de agua potable y elementos necesarios para el cumplimiento de la normativa de la emrpesa suministradora en el apartado de agua potable, distribución formada por módulo para contador, incluso llave de corte, filtro, puentes y elementos necesarios para cumplimiento de la empresa suministradora. No se incluye el conexionado del módulo contador con la red de distribución ni actuación exterior más allá del contador de aguas, trabajo que ejecutará la empresa suministradora. A justificar en obra.
</t>
  </si>
  <si>
    <t xml:space="preserve">09002A       </t>
  </si>
  <si>
    <t>Grupo de presión Baeza 2xMulti 25-5M</t>
  </si>
  <si>
    <t xml:space="preserve">Grupo de presión Baeza 2xMulti 25-5M + cuadro TAL, Ref. 69481, compuesto por dos bombas eléctricas Espa modelo 25-5M, 1,25 CV, 230 V. Cuerpo de bomba, eje y turbinas en acero inoxidable AISI 304, difusores en tecnopolímero y soportes de aspiración e impulsión en acero gris de fundición. Capaz de ofrecer un caudal máximo unitario de 5,5 m3/h a un presión máxima de 66,5 mca, Incluso cuadro eléctrico para el control y protección de las dos bombas de 1,25 CV, 230 V, monofásico, incluyendo caja plástica, toma de control para boya, protección contra cortocircuito y sobrecarga, contadores de potencia, pilotos de señalización, maniobra en baja tensión, bornas de entraa y salida. Incluso colector de impulsión, 2 válvulas de esfera de 1 1/4", 2 válvulas de retención de 1 1/4, 2 presostatos, elementos de unión y enlace, todo ello montado sobre bancada. Medida la unidad instalada, probada y funcionando según especificaciones de proyecto.
</t>
  </si>
  <si>
    <t xml:space="preserve">05.03.09B    </t>
  </si>
  <si>
    <t>Depósito de membrana 200 litros</t>
  </si>
  <si>
    <t xml:space="preserve">Depósito de membrana de 200 litros de capacidad, en acero pintado exteriormente y provisto de membrana elástica especial (no recambiable), con cámara de gas conteniendo nitrógeno a presión. Condiciones máximas de trabajo 10 bar y 120ºC, incluso ayudas de albañilería. Medida la unidad ejecutada. Ubicado según esquema de fontanería en planos de proyecto.
</t>
  </si>
  <si>
    <t xml:space="preserve">09071A       </t>
  </si>
  <si>
    <t>Descalcificador AQUALAI modelo K1000VUF (5.000L/h)</t>
  </si>
  <si>
    <t xml:space="preserve">Descalcificador AQUALAI modelo K1000VUF de polietileno reforzado con fibra de vidrio y resina eposi, con válvula electronica volumetrica con tiempos programables, caudal máximo de 5.000L/h, conexión mediante ByPass, y consumo de sal por regeneración/botella de 10 Kg. Se medirá el número de unidades realmente ejecutadas según especificaciones de Proyecto. Ubicado según esquema de fontanería en planos de proyecto.
</t>
  </si>
  <si>
    <t xml:space="preserve">05.03.0240   </t>
  </si>
  <si>
    <t>Calderín de presión hidroneumático 40L</t>
  </si>
  <si>
    <t xml:space="preserve">Calderín de presión hidroneumático circular de acero de 40 litros de capacidad para colgar de forjado, con tapa del mismo material, incluso llaves de corte de esfera, tubería de polipropileno de 63 mm y grifo de latón de 1", totalmente instalado. Ubicado según esquema de fontanería en planos de proyecto.
</t>
  </si>
  <si>
    <t xml:space="preserve">090311       </t>
  </si>
  <si>
    <t>Depósito auxliliar 1000 l polietileno alta densidad, prismático</t>
  </si>
  <si>
    <t xml:space="preserve">Depósito de polietileno de alta densidad, 1000 l. Con válvula de corte de compuerta de 1" DN 25 mm para la entrada y válvula de corte de compuerta de 1" DN 25 mm para la salida. Se medirá el número de unidades realmente ejecutadas según especificaciones de Proyecto.
</t>
  </si>
  <si>
    <t xml:space="preserve">09030B       </t>
  </si>
  <si>
    <t>Tubería instalación interior PP-R, 63 mm</t>
  </si>
  <si>
    <t xml:space="preserve">Tubería de polipropileno PPR (copolimero Random), de 63x10,5 mm, PN=20 atm, conforme UNE-EN-ISO-15874; para tuberías de alimentación, distribución e interiores, de agua fría y/o ACS. Totalmente montada, incluyendo p.p. de piezas especiales (codos, manguitos, etc), protección de tubo corrugado de polipropileno (azul/rojo) y p.p de medios auxiliares. Conforme a CTE DB HS-4. Se medirá la longitud realmente ejecutada según especificaciones de Proyecto.
</t>
  </si>
  <si>
    <t xml:space="preserve">090200       </t>
  </si>
  <si>
    <t>Tubería instalación interior PP-R, 50 mm</t>
  </si>
  <si>
    <t xml:space="preserve">Tubería de polipropileno PPR (copolimero Random), de 50x8 mm, PN=20 atm, conforme UNE-EN-ISO-15874; para tuberías de alimentación, distribución e interiores, de agua fría y/o ACS. Totalmente montada, incluyendo p.p. de piezas especiales (codos, manguitos, etc), protección de tubo corrugado de polipropileno (azul/rojo) y p.p de medios auxiliares. Conforme a CTE DB HS-4. Se medirá la longitud realmente ejecutada según especificaciones de Proyecto.
</t>
  </si>
  <si>
    <t xml:space="preserve">09028        </t>
  </si>
  <si>
    <t>Tubería instalación interior PP-R, 40 mm</t>
  </si>
  <si>
    <t xml:space="preserve">Tubería de polipropileno PPR (copolimero Random), de 40x6,7 mm, PN=20 atm, conforme UNE-EN-ISO-15874; para tuberías de alimentación, distribución e interiores, de agua fría y/o ACS. Totalmente montada, incluyendo p.p. de piezas especiales (codos, manguitos, etc), protección de tubo corrugado de polipropileno (azul/rojo) y p.p de medios auxiliares. Conforme a CTE DB HS-4. Se medirá la longitud realmente ejecutada según especificaciones de Proyecto.
</t>
  </si>
  <si>
    <t xml:space="preserve">09027        </t>
  </si>
  <si>
    <t>Tubería instalación interior PP-R, 32 mm</t>
  </si>
  <si>
    <t xml:space="preserve">Tubería de polipropileno PPR (copolimero Random), de 32x5,4 mm, PN=20 atm, conforme UNE-EN-ISO-15874; para tuberías de alimentación, distribución e interiores, de agua fría y/o ACS. Totalmente montada, incluyendo p.p. de piezas especiales (codos, manguitos, etc), protección de tubo corrugado de polipropileno (azul/rojo) y p.p de medios auxiliares. Conforme a CTE DB HS-4. Se medirá la longitud realmente ejecutada según especificaciones de Proyecto.
</t>
  </si>
  <si>
    <t xml:space="preserve">09022        </t>
  </si>
  <si>
    <t>Tubería instalación interior PP-R 25 mm</t>
  </si>
  <si>
    <t xml:space="preserve">Tubería de polipropileno PPR (copolimero Random), de 25x4,2 mm, PN=20 atm, conforme UNE-EN-ISO-15874; para tuberías de alimentación, distribución e interiores, de agua fría y/o ACS. Totalmente montada, incluyendo p.p. de piezas especiales (codos, manguitos, etc), protección de tubo corrugado de polipropileno (azul/rojo) y p.p de medios auxiliares. Conforme a CTE DB HS-4. Se medirá la longitud realmente ejecutada según especificaciones de Proyecto.
</t>
  </si>
  <si>
    <t xml:space="preserve">09026        </t>
  </si>
  <si>
    <t>Tubería instalación interior PP-R, 20 mm</t>
  </si>
  <si>
    <t xml:space="preserve">Tubería de polipropileno PPR (copolimero Random), de 20x3,4 mm, PN=20 atm, conforme UNE-EN-ISO-15874; para tuberías de alimentación, distribución e interiores, de agua fría y/o ACS. Totalmente montada, incluyendo p.p. de piezas especiales (codos, manguitos, etc), protección de tubo corrugado de polipropileno (azul/rojo) y p.p de medios auxiliares. Conforme a CTE DB HS-4. Se medirá la longitud realmente ejecutada según especificaciones de Proyecto.
</t>
  </si>
  <si>
    <t xml:space="preserve">EN639        </t>
  </si>
  <si>
    <t>Encoquillado de tubería e=9mm para tubería 63mm</t>
  </si>
  <si>
    <t xml:space="preserve">Aislamiento térmico flexible para tubería de diámetro 63 mm, formado por coquilla de espuma elastomérica a base de caucho sintético, en instalación de fontanería por el interior, de baja conductividad térmica 0.036 W/mK. Clasificación al Fuego BL-s3,d0. Espesor de aislamiento 9 mm, conforme a RITE. Totalmente instalada, incluye adhesivo de sellado especifico.
.  Se medirá la longitud realmente ejecutada según especificaciones de Proyecto.
</t>
  </si>
  <si>
    <t xml:space="preserve">EN4090       </t>
  </si>
  <si>
    <t>Encoquillado de tubería e=9mm para tubería 50mm</t>
  </si>
  <si>
    <t xml:space="preserve">Aislamiento térmico flexible para tubería de diámetro 50 mm, formado por coquilla de espuma elastomérica a base de caucho sintético, en instalación de fontanería por el interior, de baja conductividad térmica 0.036 W/mK. Clasificación al Fuego BL-s3,d0. Espesor de aislamiento 9 mm, conforme a RITE. Totalmente instalada, incluye adhesivo de sellado especifico. Se medirá la longitud realmente ejecutada según especificaciones de Proyecto.
</t>
  </si>
  <si>
    <t xml:space="preserve">EN409        </t>
  </si>
  <si>
    <t>Encoquillado de tubería e=9mm para tubería 40mm</t>
  </si>
  <si>
    <t xml:space="preserve">Aislamiento térmico flexible para tubería de diámetro 40 mm, formado por coquilla de espuma elastomérica a base de caucho sintético, en instalación de fontanería por el interior, de baja conductividad térmica 0.036 W/mK. Clasificación al Fuego BL-s3,d0. Espesor de aislamiento 9 mm, conforme a RITE. Totalmente instalada, incluye adhesivo de sellado especifico. Se medirá la longitud realmente ejecutada según especificaciones de Proyecto.
</t>
  </si>
  <si>
    <t xml:space="preserve">EN329        </t>
  </si>
  <si>
    <t>Encoquillado de tubería e=9mm para tubería 32mm</t>
  </si>
  <si>
    <t xml:space="preserve">Aislamiento térmico flexible para tubería de diámetro 32 mm, formado por coquilla de espuma elastomérica a base de caucho sintético, en instalación de fontanería por el interior, de baja conductividad térmica 0.036 W/mK. Clasificación al Fuego BL-s3,d0. Espesor de aislamiento 9 mm, conforme a RITE. Totalmente instalada, incluye adhesivo de sellado especifico. Se medirá la longitud realmente ejecutada según especificaciones de Proyecto.
</t>
  </si>
  <si>
    <t xml:space="preserve">EN259        </t>
  </si>
  <si>
    <t>Encoquillado de tubería e=9mm para tubería 25mm</t>
  </si>
  <si>
    <t xml:space="preserve">Aislamiento térmico flexible para tubería de diámetro 25 mm, formado por coquilla de espuma elastomérica a base de caucho sintético, en instalación de fontanería por el interior, de baja conductividad térmica 0.036 W/mK. Clasificación al Fuego BL-s3,d0. Espesor de aislamiento 9 mm, conforme a RITE. Totalmente instalada, incluye adhesivo de sellado especifico. Se medirá la longitud realmente ejecutada según especificaciones de Proyecto.
</t>
  </si>
  <si>
    <t xml:space="preserve">EN209        </t>
  </si>
  <si>
    <t>Encoquillado de tubería e=9mm para tubería 20mm</t>
  </si>
  <si>
    <t xml:space="preserve">Aislamiento térmico flexible para tubería de diámetro 20 mm, formado por coquilla de espuma elastomérica a base de caucho sintético, en instalación de fontanería por el interior, de baja conductividad térmica 0.036 W/mK. Clasificación al Fuego BL-s3,d0. Espesor de aislamiento 9 mm, conforme a RITE. Totalmente instalada, incluye adhesivo de sellado especifico. Se medirá la longitud realmente ejecutada según especificaciones de Proyecto.
</t>
  </si>
  <si>
    <t xml:space="preserve">05.03.01     </t>
  </si>
  <si>
    <t>Purgador manual de aire</t>
  </si>
  <si>
    <t xml:space="preserve">Purgador manual de aire, incluso juntas, pequeño material y montaje. Medida la unidad totalmente ejecutada
</t>
  </si>
  <si>
    <t>C009.1</t>
  </si>
  <si>
    <t xml:space="preserve">C009.2       </t>
  </si>
  <si>
    <t>Agua caliente sanitaria</t>
  </si>
  <si>
    <t xml:space="preserve">092020       </t>
  </si>
  <si>
    <t>Tubería ACS instalación interior PP-R 20 mm c/aislam</t>
  </si>
  <si>
    <t xml:space="preserve">Tubería general de distribución de A.C.S. formada por tubo de polipropileno copolímero random (PP-R), de 20 mm de diámetro exterior, PN=20 atm, con aislamiento mediante espuma elastomérica de espesor 40mm conforme UNE-EN-ISO-15874, totalmente montada, incluyendo p.p. de piezas especiales (codos, manguitos, etc), y p.p de medios auxiliares. Se medirá el número de unidades realmente ejecutadas según especificaciones de Proyecto.
</t>
  </si>
  <si>
    <t xml:space="preserve">092032       </t>
  </si>
  <si>
    <t>Tubería ACS instalación interior PP-R 32 mm c/aislam</t>
  </si>
  <si>
    <t xml:space="preserve">Tubería general de distribución de A.C.S. formada por tubo de polipropileno copolímero random (PP-R), de 32 mm de diámetro exterior, PN=20 atm, con aislamiento mediante espuma elastomérica de espesor 40mm conforme UNE-EN-ISO-15874, totalmente montada, incluyendo p.p. de piezas especiales (codos, manguitos, etc), y p.p de medios auxiliares. Se medirá el número de unidades realmente ejecutadas según especificaciones de Proyecto.
</t>
  </si>
  <si>
    <t xml:space="preserve">092040       </t>
  </si>
  <si>
    <t>Tubería ACS instalación interior PP-R 40 mm c/aislam</t>
  </si>
  <si>
    <t xml:space="preserve">Tubería general de distribución de A.C.S. formada por tubo de polipropileno copolímero random (PP-R), de 40 mm de diámetro exterior, PN=20 atm, con aislamiento mediante espuma elastomérica de espesor 40mm conforme UNE-EN-ISO-15874, totalmente montada, incluyendo p.p. de piezas especiales (codos, manguitos, etc), y p.p de medios auxiliares. Se medirá el número de unidades realmente ejecutadas según especificaciones de Proyecto.
</t>
  </si>
  <si>
    <t xml:space="preserve">09220        </t>
  </si>
  <si>
    <t>Vaso de expansión cerrado 50 l</t>
  </si>
  <si>
    <t xml:space="preserve">Vaso de expansión para A.C.S. de acero vitrificado, capacidad 50 l. Se medirá el número de unidades realmente ejecutadas según especificaciones de Proyecto.
</t>
  </si>
  <si>
    <t xml:space="preserve">09221        </t>
  </si>
  <si>
    <t>Bomba de circulación rotor húmedo 1"</t>
  </si>
  <si>
    <t xml:space="preserve">Electrobomba centrífuga, de hierro fundido, de tres velocidades, con una potencia de 0,071 kW. Se medirá el número de unidades realmente ejecutadas según especificaciones de Proyecto.
</t>
  </si>
  <si>
    <t xml:space="preserve">08052        </t>
  </si>
  <si>
    <t>Tubería para ventilación de aerotermia, PVC, 160 mm</t>
  </si>
  <si>
    <t xml:space="preserve">Conducto de ventilación, formado por tubo liso de PVC, de 160 mm de diámetro exterior, pegado mediante adhesivo, colocado en posición horizontal. Incluso material auxiliar para montaje y sujeción a la obra, accesorios y piezas especiales. El precio no incluye las compuertas de regulación, las compuertas cortafuego, las rejillas ni los difusores. Se medirá la longitud realmente ejecutada según especificaciones de Proyecto.
</t>
  </si>
  <si>
    <t xml:space="preserve">09230HTB     </t>
  </si>
  <si>
    <t>Bomba de calor Ferroli 260HT</t>
  </si>
  <si>
    <t xml:space="preserve">Bomba de calor aire-agua con acumulador integrado EGEA 260 HT de Ferroli con capacidad de 250 lit  para producción de ACS. Instalación de pie. Permite funcionamiento con temperaturas de aire de hasta 4ºC sin apoyo eléctrico.  Refrigerante ecológico R134a de bajo impacto ambiental. Desescarche passivo. Posibilidad de conducir la entrada y la salida de aire (Ø 160 mm). Presion estatica disponible ventilador rotativo asincrono: 100 Pa. 
Resistencia eléctrica de apoyo 1.500 W incluida de serie. Tarjeta WIFI incluida de serie. Control remoto mediante APP para smartphone. Producción de ACS hasta 62ºC sólo con bomba de calor sin apoyo electrico. Intercambiador (condensador) de aluminio exterior al depósito.  Doble ánodo de Magnesio para protección corrosión, de serie. Control con programa Antilegionela. Temperatura Maxima ACS con resistencia electrica: 75ºC. Con entradas digitales para SMART GRID y para gestionar excedente de Energía Solar Fotovoltaica. Modos de funcionamiento: ECO - Automatico - Boost - Eléctrico.  Opción OFF PEAK (para programar las horas de producción del equipo en las horas de menor coste eléctrico). Preparado para recirculacion de ACS y gestion bomba recirculación. Control con programación horaria y semanal. Modo vacaciones. Indicado para clima calido. Consumo electrico en calefaccion (sin resistencia) segun ISO 255-3 = 370 W. COP 4,32. Potencia Termica: 1.600 W. COP DHW (A14): 2,60 -  COP DHW (A20): 3,10 según EN 16147:2017: Eficiencia en calefaccion: 127 % según: 2017/1369/UE - Clase Eficiencia Energetica A+. Dimensiones: 621 mm x 1.892 mm
Medida la unidad totalmente instalada, conexionada y funcionando, incluso elementos especificados en el manual de montaje (manguitos electrolíticos, válvulas reguladoras de presión de 7 bares y demás elementos indicados en el manual e indicados por el SAT) del equipo facilitado por el fabricante y asistencia SAT.
</t>
  </si>
  <si>
    <t>C009.2</t>
  </si>
  <si>
    <t xml:space="preserve">C009.3       </t>
  </si>
  <si>
    <t>Válvulas y elementos</t>
  </si>
  <si>
    <t xml:space="preserve">05.01.09     </t>
  </si>
  <si>
    <t>Colector polipropileno retic. PP-R, 63 mm diám.</t>
  </si>
  <si>
    <t xml:space="preserve">Colector en montaje superficial de longitud media 1m, realizada con tuberia de polipropileno pp-r DN63 con p.p. De uniones soldadas por termofusion, p.p. De piezas especiales, 7 tomas ø20 + 1 toma ø32 , material de soldadura, elementos de sujeccion a paramentos, ayudas de albañileria y pequeño material.
Medida la unidad ejecutada.
</t>
  </si>
  <si>
    <t xml:space="preserve">09043        </t>
  </si>
  <si>
    <t>Válvula de esfera 3/4" (20 mm)</t>
  </si>
  <si>
    <t xml:space="preserve">Válvula de esfera de latón niquelado para roscar de 3/4". Se medirá el número de unidades realmente ejecutadas según especificaciones de Proyecto.
</t>
  </si>
  <si>
    <t xml:space="preserve">09044        </t>
  </si>
  <si>
    <t>Válvula de esfera 1" (25 mm)</t>
  </si>
  <si>
    <t xml:space="preserve">Válvula de esfera de latón niquelado para roscar de 1". Se medirá el número de unidades realmente ejecutadas según especificaciones de Proyecto.
</t>
  </si>
  <si>
    <t xml:space="preserve">09045        </t>
  </si>
  <si>
    <t>Válvula de esfera 1 1/4" (32 mm)</t>
  </si>
  <si>
    <t xml:space="preserve">Válvula de esfera de latón niquelado para roscar de 1 1/4". Se medirá el número de unidades realmente ejecutadas según especificaciones de Proyecto.
</t>
  </si>
  <si>
    <t xml:space="preserve">09046        </t>
  </si>
  <si>
    <t>Válvula de esfera 1 1/2" (40 mm)</t>
  </si>
  <si>
    <t xml:space="preserve">Válvula de esfera de latón niquelado para roscar de 1 1/2". Se medirá el número de unidades realmente ejecutadas según especificaciones de Proyecto.
</t>
  </si>
  <si>
    <t xml:space="preserve">09048        </t>
  </si>
  <si>
    <t>Válvula de esfera 2" (50 mm)</t>
  </si>
  <si>
    <t xml:space="preserve">Válvula de esfera de latón niquelado para roscar de 2". Se medirá el número de unidades realmente ejecutadas según especificaciones de Proyecto.
</t>
  </si>
  <si>
    <t xml:space="preserve">09047        </t>
  </si>
  <si>
    <t>Válvula de esfera 2 1/4" (63 mm)</t>
  </si>
  <si>
    <t xml:space="preserve">Válvula de esfera de latón niquelado para roscar de 2 1/4". Se medirá el número de unidades realmente ejecutadas según especificaciones de Proyecto.
</t>
  </si>
  <si>
    <t xml:space="preserve">09052B       </t>
  </si>
  <si>
    <t>Válvula de retención 3/4" (20 mm)</t>
  </si>
  <si>
    <t xml:space="preserve">Válvula de retención de latón para roscar de 3/4". Se medirá el número de unidades realmente ejecutadas según especificaciones de Proyecto.
</t>
  </si>
  <si>
    <t xml:space="preserve">09053A       </t>
  </si>
  <si>
    <t>Válvula de retención 1" (25 mm)</t>
  </si>
  <si>
    <t xml:space="preserve">Válvula de retención de latón para roscar de 1". Se medirá el número de unidades realmente ejecutadas según especificaciones de Proyecto.
</t>
  </si>
  <si>
    <t xml:space="preserve">09053B       </t>
  </si>
  <si>
    <t>Válvula de retención 1 1/2" (40 mm)</t>
  </si>
  <si>
    <t xml:space="preserve">Válvula de retención de latón para roscar de 1 1/2". Se medirá el número de unidades realmente ejecutadas según especificaciones de Proyecto.
</t>
  </si>
  <si>
    <t xml:space="preserve">09054        </t>
  </si>
  <si>
    <t>Válvula de retención 2" (50 mm)</t>
  </si>
  <si>
    <t xml:space="preserve">Válvula de retención de latón para roscar de 2". Se medirá el número de unidades realmente ejecutadas según especificaciones de Proyecto.
</t>
  </si>
  <si>
    <t xml:space="preserve">09073        </t>
  </si>
  <si>
    <t>Llave de paso con grifo de vaciado 3/4"</t>
  </si>
  <si>
    <t xml:space="preserve">Llave de paso con grifo de vaciado colocada en canalización de 3/4" (15/20 mm) de diámetro, incluso pequeño material; construida según CTE/DB-HS-4, e instrucciones del fabricante. Se medirá la unidad realmente ejecutada.
</t>
  </si>
  <si>
    <t xml:space="preserve">09061        </t>
  </si>
  <si>
    <t>Válvula mezcladora termostática de 3 vías PRESTO, de 1 1/4"</t>
  </si>
  <si>
    <t xml:space="preserve">Válvula termostática PRESTO 425IF . Se medirá el número de unidades realmente ejecutadas según especificaciones de Proyecto.
</t>
  </si>
  <si>
    <t xml:space="preserve">09061B       </t>
  </si>
  <si>
    <t>Válvula mezcladora termostática de 3 vías ULTRAMIX, de 1 1/4"</t>
  </si>
  <si>
    <t xml:space="preserve">Válvula termostática ULTRAMIX TX91E . Se medirá el número de unidades realmente ejecutadas según especificaciones de Proyecto.
</t>
  </si>
  <si>
    <t xml:space="preserve">09058        </t>
  </si>
  <si>
    <t>Válvula limitadora de presión 1 1/2" (40 mm)</t>
  </si>
  <si>
    <t xml:space="preserve">Válvula limitadora de presión de latón, de 1 1/2" DN 40 mm de diámetro, presión máxima de entrada de 15 bar. Se medirá el número de unidades realmente ejecutadas según especificaciones de Proyecto.
</t>
  </si>
  <si>
    <t xml:space="preserve">095326       </t>
  </si>
  <si>
    <t>Válvula reguladora de caudal 1 1/2"</t>
  </si>
  <si>
    <t xml:space="preserve">Válvula de reglación de caudal de 1 1/2". Se medirá el número de unidades realmente ejecutadas según especificaciones de Proyecto.
</t>
  </si>
  <si>
    <t xml:space="preserve">09067        </t>
  </si>
  <si>
    <t>Filtro de cartucho contenedor de carbón activo i/llaves de paso</t>
  </si>
  <si>
    <t xml:space="preserve">Filtro de cartucho contenedor de carbón activo, rosca de 1 1/4", caudal de 0,4 m³/h, con dos llaves de paso de esfera. Se medirá el número de unidades realmente ejecutadas según especificaciones de Proyecto.
</t>
  </si>
  <si>
    <t xml:space="preserve">09070        </t>
  </si>
  <si>
    <t>Válvula de equilibrado estático 3/4"</t>
  </si>
  <si>
    <t xml:space="preserve">Válvula de equilibrado estático, campo de regulación de 0,13 a 5,9 m³/h, con cuerpo de bronce, tomas para medición de presión, volante con 40 posiciones de ajuste, válvula de purga, conexiones roscadas hembra de 3/4" de diámetro y temperatura máxima de 110°C. Se medirá el número de unidades realmente ejecutadas según especificaciones de Proyecto.
</t>
  </si>
  <si>
    <t xml:space="preserve">05.03.04     </t>
  </si>
  <si>
    <t>Manómetro de esfera, con escala de 0 a 10 kg/m2</t>
  </si>
  <si>
    <t xml:space="preserve">Manómetro de esfera con escala de 0 a 10 kg/cm2, toma vertical para montaje roscado DN15(1/2"), con tubo de cobre diam. 13/15 de conexionado con tuberia a medir y juego de accesorios, para medir la temperatura de líquidos. Incluso pequeño material y montaje.medida la unidad ejecutada.
</t>
  </si>
  <si>
    <t xml:space="preserve">05.03.05     </t>
  </si>
  <si>
    <t>Termómetro ø100 de bulbo y capilar 0-120ºc, toma vertical</t>
  </si>
  <si>
    <t xml:space="preserve">Termómetro ø100 con bulbo y capilar 0-120ºc, toma vertical con soporte triangular para montaje roscado DN15(1/2"), con tubo de cobre diam.13/15 de conexionado con tuberia a medir y juego de accesorios, para medir la temperatura de líquidos. Incluso pequeño material y montaje
Medida la unidad ejecutada.
Marca/modelo: S.ESCODA según especificaciones de proyecto o equivalente aprobado por la D.F.
</t>
  </si>
  <si>
    <t xml:space="preserve">RO1          </t>
  </si>
  <si>
    <t>Termómetro digital Mundocontrol FN-49</t>
  </si>
  <si>
    <t xml:space="preserve">Termómetro digital mundocontrol fn-49 con escala -40 a 150°c, resolución 1°c, alimentación a 230v, montaje en superficie, sonda ptc (incluida). Incluso pequeño material y montaje
Medida la unidad ejecutada.
Marca/modelo: S.ESCODA o equivalente aprobado por la D.F.
</t>
  </si>
  <si>
    <t xml:space="preserve">009.4        </t>
  </si>
  <si>
    <t>Filtro auto limpiante semiautomático de Klinwass de 1 1/4"</t>
  </si>
  <si>
    <t xml:space="preserve">Filtro auto limpiante semiautomático de Klinwass de 1 1/4", incluso valvulería y pequeño material según especificaciones de proyecto. Medida la unidad totalmente ejecutada.
</t>
  </si>
  <si>
    <t>C009.3</t>
  </si>
  <si>
    <t xml:space="preserve">C009.4       </t>
  </si>
  <si>
    <t>Grifería y aparatos</t>
  </si>
  <si>
    <t xml:space="preserve">09401A       </t>
  </si>
  <si>
    <t>Lavabo de encimera "Mediclinics SNR036CS"</t>
  </si>
  <si>
    <t xml:space="preserve">Lavabo de encimera Mediclinics SNR036CS, instalado sobre encimera (no incluida), con desagüe klic-klac de acabado cromado, incluso juego de fijación, kit rebosadero y silicona para sellado de juntas. El precio no incluye la encimera ni la grifería. Se medirá el número de unidades realmente ejecutadas según especificaciones de Proyecto.
</t>
  </si>
  <si>
    <t xml:space="preserve">09402B       </t>
  </si>
  <si>
    <t>Inodoro "Roca Victoria" para fluxor</t>
  </si>
  <si>
    <t xml:space="preserve">Inodoro Roca Victoria en porcelana con salida vertical u horizontal, color blanco, para fluxor, Ref.. A344397000, blanco, dimensiones 355x485 mm, incluso tapa y asiento color blanco Supralit Ref. A801B6600B con las bisagras de acero inoxidable, elementos de fijación y silicona para sellado de juntas. Se medirá el número de unidades realmente ejecutadas según especificaciones de Proyecto.
</t>
  </si>
  <si>
    <t xml:space="preserve">09402AD      </t>
  </si>
  <si>
    <t>Inodoro "Roca Access" tanque bajo adaptado</t>
  </si>
  <si>
    <t xml:space="preserve">Inodoro tanque bajo en porcelana, color blanco, Ref.. A346237000, blanco, dimensiones 360x7005 mm, incluso tapa y asiento color blanco Supralit Ref. A80123A004, elementos de fijación y silicona para sellado de juntas. Se medirá el número de unidades realmente ejecutadas según especificaciones de Proyecto.
</t>
  </si>
  <si>
    <t xml:space="preserve">09403        </t>
  </si>
  <si>
    <t>Urinario "Roca Chic"</t>
  </si>
  <si>
    <t xml:space="preserve">Urinario Roca Chic 22x22 cm, toma de agua exterior vertical, blanco, con manguito, tapón de limpieza, elementos de fijación y silicona para sellado de juntas. Se medirá el número de unidades realmente ejecutadas según especificaciones de Proyecto.
</t>
  </si>
  <si>
    <t xml:space="preserve">09423        </t>
  </si>
  <si>
    <t>PRESTO 65 Conjunto Ducha Con Rociador Antivandálico</t>
  </si>
  <si>
    <t xml:space="preserve">Conjunto de Grifo temporizado de un agua para instalación mural con cuerpo y rociador antivandálico de latón cromado., PRESTO 65 CONJUNTO, Ref. 65040PR "PRESTO IBÉRICA". Se medirá el número de unidades realmente ejecutadas según especificaciones de Proyecto.
</t>
  </si>
  <si>
    <t xml:space="preserve">09424        </t>
  </si>
  <si>
    <t>Rociador antivandálico ducha "Presto"</t>
  </si>
  <si>
    <t xml:space="preserve">Rociador antivandálico ducha "Presto", Ref. 29305. Se medirá el número de unidades realmente ejecutadas según especificaciones de Proyecto. Se medirá el número de unidades realmente ejecutadas según especificaciones de Proyecto.
</t>
  </si>
  <si>
    <t xml:space="preserve">09420        </t>
  </si>
  <si>
    <t>Grifería temporizada lavabo "Presto 105 ECO L" AFS</t>
  </si>
  <si>
    <t xml:space="preserve">Grifería temporizada, de repisa, serie Presto 105 ECO L, Ref. 10900 "PRESTO IBÉRICA", para lavabo, acabado cromado, aireador, con tiempo de flujo de 15 segundos, caudal de 6 l/min; incluso elementos de conexión, enlaces de alimentación flexibles de 1/2" de diámetro y 350 mm de longitud, válvulas antirretorno y dos llaves de paso. Se medirá el número de unidades realmente ejecutadas según especificaciones de Proyecto.
</t>
  </si>
  <si>
    <t xml:space="preserve">09421A       </t>
  </si>
  <si>
    <t>Grifería temporizada lavabo "Presto 605 Palanca ECO" AFS</t>
  </si>
  <si>
    <t xml:space="preserve">Grifería temporizada, de repisa, serie Presto 605 Palanca ECO, Ref. 10661 "PRESTO IBÉRICA", para lavabo, acabado cromado, aireador, con tiempo de flujo de 10 segundos, caudal de 2 l/min; incluso elementos de conexión, enlaces de alimentación flexibles de 1/2" de diámetro y 350 mm de longitud, válvulas antirretorno y dos llaves de paso. Se medirá el número de unidades realmente ejecutadas según especificaciones de Proyecto.
</t>
  </si>
  <si>
    <t xml:space="preserve">09422        </t>
  </si>
  <si>
    <t>Grifería temporizada urinario "Presto 12A ECO"</t>
  </si>
  <si>
    <t xml:space="preserve">Grifería temporizada, instalación vista formada por grifo de paso angular mural para urinario, serie Presto 12 A Eco, modelo PN Eco 10706 "PRESTO IBÉRICA" y elementos de conexión. 
</t>
  </si>
  <si>
    <t xml:space="preserve">09425        </t>
  </si>
  <si>
    <t>Grifería temporizada "Presto 712" Palanca</t>
  </si>
  <si>
    <t xml:space="preserve">Grifería temporizada Presto 712, Ref. 31686, de un agua para instalación mural, cierre automático 15s (+-5s), con rompeaguas, apertura con palanca con rótula, caudal regulable por instalador, en latón cromado. Se medirá el número de unidades realmente ejecutadas según especificaciones de Proyecto.
</t>
  </si>
  <si>
    <t xml:space="preserve">09426        </t>
  </si>
  <si>
    <t>Grifería temporizada inodoro "Presto 1000 C ECO"</t>
  </si>
  <si>
    <t xml:space="preserve">Grifería temporizada, instalación vista formada por fluxor para inodoro, de latón cromado, serie 1000 C Eco, modelo 15002 "PRESTO IBÉRICA" y elementos de conexión. Se medirá el número de unidades realmente ejecutadas según especificaciones de Proyecto.
</t>
  </si>
  <si>
    <t xml:space="preserve">09404        </t>
  </si>
  <si>
    <t>Pileta vertedero "Roca Garda" con grifo mural simple</t>
  </si>
  <si>
    <t xml:space="preserve">Vertedero de porcelana sanitaria, de pie, modelo Garda "ROCA", color Blanco, de 420x500x445 mm, de 420x500x445 mm, de salida horizontal, con pieza de unión, rejilla de desagüe y juego de fijación, con rejilla de acero inoxidable, con almohadilla, para vertedero modelo Garda, equipado con grifo mural, para lavadero, de caño fijo, acabado cromado, modelo Brava. Incluso silicona para sellado de juntas. Se medirá el número de unidades realmente ejecutadas según especificaciones de Proyecto.
</t>
  </si>
  <si>
    <t xml:space="preserve">09406        </t>
  </si>
  <si>
    <t>Barra sujeción minusválidos para inodoro</t>
  </si>
  <si>
    <t xml:space="preserve">Barra de sujeción para minusválidos, rehabilitación y tercera edad, para inodoro, colocada en pared, abatible, con forma de U, de acero inoxidable AISI 304 acabado mate, de dimensiones totales 790x130 mm con tubo de 33 mm de diámetro exterior y 1,5 mm de espesor, con portarrollos de papel higiénico. Incluso elementos de fijación. Se medirá el número de unidades realmente ejecutadas según especificaciones de Proyecto.
</t>
  </si>
  <si>
    <t xml:space="preserve">09407        </t>
  </si>
  <si>
    <t>Asiento minusválidos para ducha</t>
  </si>
  <si>
    <t xml:space="preserve">Asiento para minusválidos, rehabilitación y tercera edad, colocado en pared, abatible, de acero inoxidable AISI 304 acabado mate, de dimensiones totales 425x430 mm. Incluso elementos de fijación. Se medirá el número de unidades realmente ejecutadas según especificaciones de Proyecto.
</t>
  </si>
  <si>
    <t xml:space="preserve">09408        </t>
  </si>
  <si>
    <t>Pasamanos minusválidos para ducha</t>
  </si>
  <si>
    <t xml:space="preserve">Pasamanos para minusválidos, rehabilitación y tercera edad, compuesto por pasamanos horizontal y vertical, colocado en pared, de aluminio y nylon, de 35 mm de diámetro. Incluso elementos de fijación. Se medirá el número de unidades realmente ejecutadas según especificaciones de Proyecto.
</t>
  </si>
  <si>
    <t xml:space="preserve">09411        </t>
  </si>
  <si>
    <t>Secamanos</t>
  </si>
  <si>
    <t xml:space="preserve">Colocación de secamanos suministrado por la propiedad. Medida la unidad totalmente colocada y funcionando.
</t>
  </si>
  <si>
    <t xml:space="preserve">09465        </t>
  </si>
  <si>
    <t>Kit de alarma para minusválidos</t>
  </si>
  <si>
    <t xml:space="preserve">Sistema de alarma para munusválidos, compuesto por  por: kit wc accesible , caja superficie para el control de alarma del kit wc accesible  y 2 ud caja superficie para pulsador reset y piloto luminoso del kit wc accesible tipo KSLBM-4 de GOLMAR.  Medida la unidad instalada
</t>
  </si>
  <si>
    <t xml:space="preserve">09405C       </t>
  </si>
  <si>
    <t>Fuente de agua refrigerada MEDICLINICS modelo FA0025C</t>
  </si>
  <si>
    <t xml:space="preserve">Fuente de agua fría MEDICLINICS modelo FA0025C, de suelo, de 1230x325x340 mm, caudal de agua 30 litros/h, temperatura de salida del agua 8-12°C, regulable por termostato interior, con carcasa de acero inoxidable AISI 304, grifo rellena vasos y grifo surtidor con regulación de la altura de chorro, conexión rápida de 8 mm, desagüe de 22 mm de diámetro, alimentación monofásica a 230 V, potencia total 180 kW. Se medirá el número de unidades realmente ejecutadas según especificaciones de Proyecto.
</t>
  </si>
  <si>
    <t>C009.4</t>
  </si>
  <si>
    <t>SG09</t>
  </si>
  <si>
    <t xml:space="preserve">SG11         </t>
  </si>
  <si>
    <t>Instalación de climatización y ventilación</t>
  </si>
  <si>
    <t xml:space="preserve">C11.1        </t>
  </si>
  <si>
    <t>Equipos y conexiones</t>
  </si>
  <si>
    <t xml:space="preserve">11000A       </t>
  </si>
  <si>
    <t>Certificación de instalación de climatización</t>
  </si>
  <si>
    <t xml:space="preserve">Certificación de la instalación de climatización y ventilación, incluyendo preparación, y tramitación, hasta buen fin y ante los orgamismos competentes de boletines, proyectos actualizados con las modificaciones que surgieran durante la obra y cualquier otra documentación que fuera necesaria. Incluso presentación al cliente de planos en soporte DWG.
</t>
  </si>
  <si>
    <t xml:space="preserve">1114000350   </t>
  </si>
  <si>
    <t>Ventilador helicocentrígugo "S&amp;P TD-4000/350 MIXVENT"</t>
  </si>
  <si>
    <t xml:space="preserve">Ventilador helicocentrífugos de bajo perfil S&amp;P TD-4000/350 MIXVENT. El cuerpo-motor es desmontable sin necesidad de tocar los conductos. Fabricado en chapa de acero galvanizada protegida con pintura epoxi-poliéster anticorrosiva. IP54, Clase F, con rodamientos a bolas de engrase permanente y protector térmico. Tensión de alimentación:Monofásicos 230V-50/60Hz, regulables por variación de tensión. Juntas de goma en impulsión y descarga para reforzar la estanqueidad.
Filtros F5+F6
Capacitados para trabajar de -20 a +40ºC y parte proporcional de medios de elevación (elementos auxiliares, grúa, etc) si fuesen necesarios según condicionantes del proyecto y ubicación del equipo y amortiguadores tipo AMC mecanocaucho ST+Sylomer ST-60, en mínimo 6 puntos de anclaje
</t>
  </si>
  <si>
    <t xml:space="preserve">FV123        </t>
  </si>
  <si>
    <t>Filtros y cajas filtrantes FBL-N</t>
  </si>
  <si>
    <t xml:space="preserve">Cajas filtrantes, suministradas sin filtro, para montar filtros AFR-N (2 como máximo).
Aptas para montar en intemperie.
Fabricadas en chapa de acero galvanizado.
Bridas circulares con junta de estanqueidad.
Tapa de abertura fácil, que permite el rápido cambio de los filtros.
Caja de filtro FBL-N-45, equipado con filtros: AFR-N-450/45 F7 y AFR-N-450/45 G4
</t>
  </si>
  <si>
    <t xml:space="preserve">2            </t>
  </si>
  <si>
    <t>Recuperador de calor "S&amp;P CADB/T-HE D 18 ECOWATT"</t>
  </si>
  <si>
    <t xml:space="preserve">Recuperador de calor "Soler&amp;Palau CADB/T-HE D 18", para un caudal máximo de 1.800 m3/h, con intercambiador de placas tipo "counterflow" de alta eficiencia (hasta el 93%), certificado por Eurovent, montados en cajas de acero galvanizado plastificado de color blanco, de doble pared con aislamiento interior termoacústico ininflamable (M0) de fibra de vidrio de 25 mmde espesor. Bocas de entrada y salida configurables, incluso filtros F5+F7 y amortiguadores tipo AMC mecanocaucho ST+Sylomer ST-60, en mínimo 6 puntos de anclaje, si va colgado en techo y amortiguadores tipo AMC mecanocaucho AMC 60+ Base rectangular + Sylomer si va apoyado en suelo y parte proporcional de medios de elevación (elementos auxiliares, grúa, etc) si fuesen necesarios según condicionantes del proyecto y ubicación del equipo.. Temperatura mínima de aire exterior: -10ºC. Se medirá el número de unidades realmente ejecutadas según especificaciones del Proyecto.
</t>
  </si>
  <si>
    <t xml:space="preserve">3            </t>
  </si>
  <si>
    <t>Recuperador de Calor "S&amp;P" CAD COMPACT 3200 ECOWATT</t>
  </si>
  <si>
    <t xml:space="preserve">Recuperador de calor "Soler&amp;Palau CADB/T-HE D 32", para un caudal máximo de 3200 m3/h, con intercambiador de placas tipo "counterflow" de alta eficiencia (hasta el 93%), certificado por Eurovent, montados en cajas de acero galvanizado plastificado de color blanco, de doble pared con aislamiento interior termoacústico ininflamable (M0) de fibra de vidrio de 25 mmde espesor. Bocas de entrada y salida configurables, incluso filtros F5+F7 y amortiguadores tipo AMC mecanocaucho ST+Sylomer ST-60, en mínimo 6 puntos de anclaje, si va colgado en techo y amortiguadores tipo AMC mecanocaucho AMC 60+ Base rectangular + Sylomer si va apoyado en suelo y parte proporcional de medios de elevación (elementos auxiliares, grúa, etc) si fuesen necesarios según condicionantes del proyecto y ubicación del equipo.. Temperatura mínima de aire exterior: -10ºC. Se medirá el número de unidades realmente ejecutadas según especificaciones del Proyecto.
</t>
  </si>
  <si>
    <t>HAIERAV46NMVE</t>
  </si>
  <si>
    <t>Conjunto exterior HAIER AV46NMVETA Haier</t>
  </si>
  <si>
    <t xml:space="preserve">Unidad exterior para sistema MRV 5-H (volumen de refrigerante variable), bomba de calor con calefacción continua, modelo AV46NMVETA "HAIER" con certificación EUROVENT, para gas R-410A, formada por los módulos AV22NMVETA y  AV24NMVETA, con temperatura de refrigerante variable para la mejora de la eficiencia estacional, alimentación trifásica  (380V/50Hz), potencia frigorífica nominal 129,5 kW (temperatura de bulbo húmedo del aire interior 19°C, temperatura de bulbo seco del aire exterior 35°C), SEER 6,54, consumo eléctrico nominal en refrigeración 42,83 kW, rango de temperatura en refrigeración desde -5 hasta 52°C, potencia calorífica nominal 129,5 kW (temperatura de bulbo seco del aire interior 20°C, temperatura de bulbo húmedo del aire exterior 6°C), SCOP 4,21, consumo eléctrico nominal en calefacción 38,06 kW, rango de temperatura en calefacción desde -27 hasta 21°C, máximo de 64 unidades interiores con un porcentaje de capacidad mínimo del 50% y máximo del 130%, 4 compresores DC full inverter, dimensiones 1410x1690x750 (x2) mm, peso 385 (x2) kg, presión sonora 64,5 dBA, caudal de aire 36000m³/h, longitud total máxima de tubería frigorífica 1000 m, diferencia máxima de altura de instalación 110 m, tratamiento anticorrosivo especial del intercambiador de calor, motores de ventiladores DC de alta eficiencia, condensador de aletas hidrófilas ranuradas de alta eficiencia, sensor de doble presión, tecnología de recuperación automática del refrigerante, conexión automática de las unidades interiores, equilibrado automático del aceite fácil acceso al panel de control y mantenimiento del sistema.
Medida la unidad totalmente ejecutada y conexionada, incluso amortiguadores tipo AMC mecanocaucho AMC 125+Base rectangular + Sylome si va apoyado en suelo y parte proporcional de medios de elevación (elementos auxiliares, grúa, etc) si fuesen necesarios según condicionantes del proyecto y ubicación del equipo.
</t>
  </si>
  <si>
    <t>HAIERAB162MCF</t>
  </si>
  <si>
    <t>Unidad interior cassette de 4 vías panel mini AB162MCFRA MRV</t>
  </si>
  <si>
    <t xml:space="preserve">Unidad interior de aire acondicionado, para sistema MRV (Volumen de Refrigerante Variable), de cassette de 4 vías panel mini, adaptable a panel modular para techo estándar de 600x600 mm, modelo AB162MCFRA "HAIER", para gas R-410A, alimentación monofásica (230V/50Hz), potencia frigorífica nominal 4,5 kW (temperatura de bulbo húmedo del aire interior 19°C, temperatura de bulbo seco del aire exterior 35°C), potencia calorífica nominal 5,0 kW (temperatura de bulbo seco del aire interior 20°C, temperatura de bulbo seco del aire exterior 7°C), presión sonora a velocidad baja 37 dBA, caudal de aire a velocidad alta 740 m³/h, de 575x575x260 mm (de perfil bajo), peso 14,9 kg, con ventilador de tres velocidades, bomba de drenaje,  módulo ON/OFF simple con contacto seco, tratamiento anti-corrosión de baterías Blue-Fin, bloque de terminales F1-F2 para cable de 2 hilos de transmisión y control a unidad exterior, control por microprocesador, orientación vertical automática (distribución uniforme del aire), señal de limpieza de filtro, filtro de aire de succión y toma de aire exterior, con posibilidad de cerrar una o dos vías de impulsión para facilitar la instalación en ángulos y pasillos, panel decorativo clásico rectangular para unidad de aire acondicionado de cassette de 4 vías, modelo PB-620QB. Medida la unidad totalmente ejecutada, incluso conexionado, elementos auxiliares y accesorios según manual de montaje. 
</t>
  </si>
  <si>
    <t>HAIERAB182MNF</t>
  </si>
  <si>
    <t>Unidad interior cassette de 4 vías panel mini AB182MNFRA MRV</t>
  </si>
  <si>
    <t xml:space="preserve">Unidad interior de aire acondicionado, para sistema MRV (Volumen de Refrigerante Variable), de cassette de 4 vías panel mini, adaptable a panel modular para techo estándar de 600x600 mm, modelo AB182MNFRA "HAIER", para gas R-410A, alimentación monofásica (230V/50Hz), potencia frigorífica nominal 5,6 kW (temperatura de bulbo húmedo del aire interior 19°C, temperatura de bulbo seco del aire exterior 35°C), potencia calorífica nominal 6,3 kW (temperatura de bulbo seco del aire interior 20°C, temperatura de bulbo seco del aire exterior 7°C), presión sonora a velocidad baja 34 dBA, caudal de aire a velocidad alta 1088 m³/h, de 840x840x180 mm (de perfil bajo), peso 21 kg, con ventilador de tres velocidades, bomba de drenaje,  módulo ON/OFF simple con contacto seco, tratamiento anti-corrosión de baterías Blue-Fin, bloque de terminales F1-F2 para cable de 2 hilos de transmisión y control a unidad exterior, control por microprocesador, orientación vertical automática (distribución uniforme del aire), señal de limpieza de filtro, filtro de aire de succión y toma de aire exterior, con posibilidad de cerrar una o dos vías de impulsión para facilitar la instalación en ángulos y pasillos, panel decorativo clásico rectangular para unidad de aire acondicionado de cassette de 4 vías, modelo PB-620QB. Medida la unidad totalmente ejecutada, incluso conexionado, elementos auxiliares y accesorios según manual de montaje. 
</t>
  </si>
  <si>
    <t>HAIERAB242MRE</t>
  </si>
  <si>
    <t>Unidad interior cassette de 4 vías panel mini AB242MNFRA MRV</t>
  </si>
  <si>
    <t xml:space="preserve">Unidad interior de aire acondicionado, para sistema MRV (Volumen de Refrigerante Variable), de cassette de 4 vías panel mini, adaptable a panel modular para techo estándar de 600x600 mm, modelo AB242MNFRA "HAIER", para gas R-410A, alimentación monofásica (230V/50Hz), potencia frigorífica nominal 7,1 kW (temperatura de bulbo húmedo del aire interior 19°C, temperatura de bulbo seco del aire exterior 35°C), potencia calorífica nominal 8,0 kW (temperatura de bulbo seco del aire interior 20°C, temperatura de bulbo seco del aire exterior 7°C), presión sonora a velocidad baja 35 dBA, caudal de aire a velocidad alta 1380 m³/h, de 840x840x204 mm (de perfil bajo), peso 22 kg, con ventilador de tres velocidades, bomba de drenaje,  módulo ON/OFF simple con contacto seco, tratamiento anti-corrosión de baterías Blue-Fin, bloque de terminales F1-F2 para cable de 2 hilos de transmisión y control a unidad exterior, control por microprocesador, orientación vertical automática (distribución uniforme del aire), señal de limpieza de filtro, filtro de aire de succión y toma de aire exterior, con posibilidad de cerrar una o dos vías de impulsión para facilitar la instalación en ángulos y pasillos, panel decorativo clásico rectangular para unidad de aire acondicionado de cassette de 4 vías, modelo PB-950QB. Medida la unidad totalmente ejecutada, incluso conexionado, elementos auxiliares y accesorios según manual de montaje. 
</t>
  </si>
  <si>
    <t>HAIERPB-620QB</t>
  </si>
  <si>
    <t>Panel decorativo Round Flow 360º Cassette 4 vías Haier" PB-620QB</t>
  </si>
  <si>
    <t xml:space="preserve">Unidad de panel decorativo de cassette de 4 vías Mini 62x62 cm modelo PB-620QB-I(H), aplicable para modelos desde AB052MCFRA hasta AB242MCFRA. Medida la unidad totalmente ejecutada
</t>
  </si>
  <si>
    <t>HAIERPB-950KB</t>
  </si>
  <si>
    <t>Panel decorativo Round Flow 360º Cassette 4 vías Haier" PB-950QB</t>
  </si>
  <si>
    <t xml:space="preserve">Unidad de panel decorativo de cassette de 4 vías Mini 92x92 cm modelo PB-950QB-I(H), aplicable para modelos desde AB0182MNFRA hasta AB602MNFRA. Medida la unidad totalmente ejecutada
</t>
  </si>
  <si>
    <t>HAIERAS072MFF</t>
  </si>
  <si>
    <t>Unidad interior split mural AS072MFFRA MRV Haier</t>
  </si>
  <si>
    <t xml:space="preserve">Unidad interior de aire acondicionado, para sistema MRV (Volumen de Refrigerante Variable), tipo split mural modelo AS072MFFRA "HAIER", para gas R-410A, alimentación monofásica (230V/50Hz), potencia frigorífica nominal 2,2 kW (temperatura de bulbo húmedo del aire interior 19°C, temperatura de bulbo seco del aire exterior 35°C), potencia calorífica nominal 2,5 kW (temperatura de bulbo seco del aire interior 20°C, temperatura de bulbo seco del aire exterior 7°C), presión sonora a velocidad baja 36 dBA, caudal de aire a velocidad alta 550 m³/h, de dimensiones 855x280x208 mm, peso 9,9 kg, con ventilador de tres velocidades, módulo ON/OFF simple con contacto seco, tratamiento anti-corrosión de baterías Blue-Fin, bloque de terminales F1-F2 para cable de 2 hilos de transmisión y control a unidad exterior, control por microprocesador, filtro de aire, display LED integrado, control preciso 0,5ºC, ecopilot, juego de controlador remoto inalámbrico formado por receptor y mando por infrarrojos, modelo YR-HRS01 (no incluido).
Medida la unidad totalmente ejecutada y conexionada.
</t>
  </si>
  <si>
    <t xml:space="preserve">HW-SA301AFKI </t>
  </si>
  <si>
    <t>Mando por cable Modelo HW-SA301AFK-I Haier</t>
  </si>
  <si>
    <t xml:space="preserve">Mando por cable ultraslim de Haier compatible con gama MRV R-32, modelo HW-SA301AFK.
</t>
  </si>
  <si>
    <t xml:space="preserve">HCSA164DBT   </t>
  </si>
  <si>
    <t>Control centralizado modelo HC-SA164DBT "Haier"</t>
  </si>
  <si>
    <t xml:space="preserve">Control centralizado, para máximo de 64 unidades interiores de aire acondicionado, con pantalla táctil TFT LCD de 5"con luz de fondo modelo HC-SA164DBT "Haier". Funciones de control individual, control de grupo y control central. Temporizador semanal. Teclas de gran tamaño. Nombre de la unidad y nombre del grupo de libre configuración. Cuatro fondos disponibles (centro comercial, hotel, oficina y hogar). Estado de información de unidades interiores. Backup de error histórico. Combinación con una pasarela HA-MA164AD para cada sistema MRV (máximo 32 exteriores). Compatible con equipos de Supermatch (debe utilizarse una pasarela YCJ-A002 por unidad interior). Medida la unidad totalmente ejecutada
</t>
  </si>
  <si>
    <t xml:space="preserve">HI-WA164DBI  </t>
  </si>
  <si>
    <t>Módulo WiFi modelo HI-WA164DBI "Haier"</t>
  </si>
  <si>
    <t xml:space="preserve">Módulo Wi-Fi modelo HI-WA164DBI "Haier" permite controlar las distintas funciones del equipo desde la distancia, a través de un smarphone o tablet. Control remoto: encendido/apagado, modo, velocidad del ventilador, ajuste de temperatura, swing. Control individual y de grupo. Integración en la nube, temporizador semanal. Compatible con las serie MRV a través de la app Haier AC. Medida la unidad totalmente ejecutada
</t>
  </si>
  <si>
    <t xml:space="preserve">11160        </t>
  </si>
  <si>
    <t>Carga de gas refrigerante R-410A</t>
  </si>
  <si>
    <t xml:space="preserve">Carga de la instalación con gas refrigerante R-410A, suministrado en botella con 50 kg de refrigerante. S determinará el peso de la carga realmente introducida en la instalación, según especificaciones del Proyecto.
</t>
  </si>
  <si>
    <t xml:space="preserve">111025       </t>
  </si>
  <si>
    <t>Puesta en marcha</t>
  </si>
  <si>
    <t xml:space="preserve">Puesta en marcha de toda la instalación y chequeo del correcto funcionamiento de todos los elementos, con llenado de la instalación de agua destilada. Medida la unidad funcionando y legalizada. La puesta en marcha se realizará siempre antes de realizar el estudio acústico.
</t>
  </si>
  <si>
    <t xml:space="preserve">111912       </t>
  </si>
  <si>
    <t>Bomba de condensados MASTONE</t>
  </si>
  <si>
    <t xml:space="preserve">Suministro e instalación de bomba de condensados con depósito marca MASTONE, instalación "vista". Incluye accesorios de soportación y ayudas de albañilería necesarias.
</t>
  </si>
  <si>
    <t xml:space="preserve">111912B      </t>
  </si>
  <si>
    <t>Bomba de condensados SAUERMANN</t>
  </si>
  <si>
    <t xml:space="preserve">Suministro e instalación de bomba de condensados con depósito marca SAUERMANN, instalación "vista". Incluye accesorios de soportación y ayudas de albañilería necesarias.
bomba Si-82 CENTRÍFUGA  evacua  hasta 500 lts/hora, con alta temperatura y ácidos (pH&gt;2,5) producidos por las calderas de condensación de gas.
</t>
  </si>
  <si>
    <t xml:space="preserve">11052        </t>
  </si>
  <si>
    <t>Cable bus de comunicaciones</t>
  </si>
  <si>
    <t xml:space="preserve">Cable bus de comunicaciones, de manguera sin apantallar, de 2 hilos, de 1 mm² de sección por hilo, sin polaridad. Se medirá la longitud realmente ejecutada según especificaciones del Proyecto.
</t>
  </si>
  <si>
    <t xml:space="preserve">11123625     </t>
  </si>
  <si>
    <t>Detector sensor CO2</t>
  </si>
  <si>
    <t xml:space="preserve">Sensor CO2 para control de calidad del aire tipo AMUN 716 SR colocado en pared, incluso conexionado. Medida la unidad totalmente ejecutada y conexionada
</t>
  </si>
  <si>
    <t>C11.1</t>
  </si>
  <si>
    <t xml:space="preserve">C11.2        </t>
  </si>
  <si>
    <t>Conexiones</t>
  </si>
  <si>
    <t xml:space="preserve">FQG-B335A    </t>
  </si>
  <si>
    <t>Derivador frigorífico modelo FQG-B335A para sistema MRV Haier</t>
  </si>
  <si>
    <t xml:space="preserve">Conjunto de dos juntas de derivación frigorífica,  una para la línea de líquido y otra para la línea de gas, para sistema MRV (Volumen de Refrigerante Variable) "Haier", modelo FQG-B335A. Capacidad máxima de 33,5 kW. Compatible con MRV S y MRV 5 Bomba de Calor. Medida la unidad totalmente ejecutada.
</t>
  </si>
  <si>
    <t xml:space="preserve">FQG-B506A    </t>
  </si>
  <si>
    <t>Derivador frigorífico modelo FQG-B506A para sistema MRV Haier</t>
  </si>
  <si>
    <t xml:space="preserve">Conjunto de dos juntas de derivación frigorífica,  una para la línea de líquido y otra para la línea de gas, para sistema MRV (Volumen de Refrigerante Variable) "Haier", modelo FQG-B506A. Capacidad mínima de 33,5 kW. Capacidad máxima de 50,6 Kw.  Compatible con MRV S y MRV 5 Bomba de Calor.
</t>
  </si>
  <si>
    <t xml:space="preserve">FQG-B730A    </t>
  </si>
  <si>
    <t>Derivador frigorífico modelo FQG-B730A para sistema MRV Haier</t>
  </si>
  <si>
    <t xml:space="preserve">Conjunto de dos juntas de derivación frigorífica,  una para la línea de líquido y otra para la línea de gas, para sistema MRV (Volumen de Refrigerante Variable) "Haier", modelo FQG-B730A. Capacidad mínima de 50,6 kW. Capacidad máxima de 73 Kw.  Compatible con MRV S y MRV 5 Bomba de Calor. Medida la unidad totalmente ejecutada.
</t>
  </si>
  <si>
    <t xml:space="preserve">FQG-B1350A   </t>
  </si>
  <si>
    <t>Derivador frigorífico modelo FQG-B1350A para sistema MRV Haier</t>
  </si>
  <si>
    <t xml:space="preserve">Conjunto de dos juntas de derivación frigorífica,  una para la línea de líquido y otra para la línea de gas, para sistema MRV (Volumen de Refrigerante Variable) "Haier", modelo FQG-B1350A. Capacidad mínima de 50,6 kW. Capacidad máxima de 73 Kw.  Compatible con MRV S y MRV 5 Bomba de Calor.
</t>
  </si>
  <si>
    <t xml:space="preserve">HZG-20B      </t>
  </si>
  <si>
    <t>Kit de conexión modelo HZG-20B MRV Haier</t>
  </si>
  <si>
    <t xml:space="preserve">Kit de conexión múltiple de módulos de 2 unidades exteriores para sistema MRV (Volumen de Refrigerante Variable) "Haier", modelo HZG-20B. Compatible con MRV 5 Bomba de Calor.
</t>
  </si>
  <si>
    <t xml:space="preserve">1001         </t>
  </si>
  <si>
    <t>Línea frigorífica cobre 1/4" (6,32mm)</t>
  </si>
  <si>
    <t xml:space="preserve">Línea frigorífica  realizada con tubería para gas mediante tubo de cobre sin soldadura, de 1/4" de diámetro y 1 mm de espesor con coquilla de espuma elastomérica, de 11 mm de diámetro interior y 10 mm de espesor, a base de caucho sintético flexible, de estructura celular cerrada. Se medirá la longitud realmente ejecutada según especificaciones del Proyecto.
</t>
  </si>
  <si>
    <t xml:space="preserve">1002         </t>
  </si>
  <si>
    <t>Línea frigorífica cobre 3/8" (9,52mm)</t>
  </si>
  <si>
    <t xml:space="preserve">Línea frigorífica realizada con tubería para gas mediante tubo de cobre sin soldadura,  de 3/8" de diámetro y 1 mm de espesor con coquilla de espuma elastomérica, de 11 mm de diámetro interior y 10 mm de espesor, a base de caucho sintético flexible, de estructura celular cerrada. Se medirá la longitud realmente ejecutada según especificaciones del Proyecto.
</t>
  </si>
  <si>
    <t xml:space="preserve">1003         </t>
  </si>
  <si>
    <t>Línea frigorífica cobre 1/2" (12,7mm)</t>
  </si>
  <si>
    <t xml:space="preserve">Línea frigorífica realizada con tubería para gas mediante tubo de cobre sin soldadura, , de 1/2" de diámetro y 1 mm de espesor con coquilla de espuma elastomérica, de 11 mm de diámetro interior y 10 mm de espesor, a base de caucho sintético flexible, de estructura celular cerrada. Se medirá la longitud realmente ejecutada según especificaciones del Proyecto.
</t>
  </si>
  <si>
    <t xml:space="preserve">111459A1A    </t>
  </si>
  <si>
    <t>Línea frigorífica simple cobre 1" (25,4mm)</t>
  </si>
  <si>
    <t xml:space="preserve">Línea frigorífica simple realizada con tubería para gas mediante tubo de cobre sin soldadura, de 1" de diámetro y 0,8 mm de espesor con coquilla de espuma elastomérica, de 11 mm de diámetro interior y 10 mm de espesor, a base de caucho sintético flexible, de estructura celular cerrada y tubería para líquido mediante tubo de cobre sin soldadura.
</t>
  </si>
  <si>
    <t xml:space="preserve">1006         </t>
  </si>
  <si>
    <t>Línea frigorífica cobre 5/8" (15,87mm)</t>
  </si>
  <si>
    <t xml:space="preserve">Línea frigorífica realizada con tubería para gas mediante tubo de cobre sin soldadura, de  5/8" de diámetro y 1 mm de espesor con coquilla de espuma elastomérica, de 11 mm de diámetro interior y 10 mm de espesor, a base de caucho sintético flexible, de estructura celular cerrada. Se medirá la longitud realmente ejecutada según especificaciones del Proyecto.
</t>
  </si>
  <si>
    <t xml:space="preserve">1004         </t>
  </si>
  <si>
    <t>Línea frigorífica cobre  3/4" (19,05mm)</t>
  </si>
  <si>
    <t xml:space="preserve">Línea frigorífica  realizada con tubería para gas mediante tubo de cobre sin soldadura, de 3/4" de diámetro y 1 mm de espesor con coquilla de espuma elastomérica, de 11 mm de diámetro interior y 10 mm de espesor, a base de caucho sintético flexible, de estructura celular cerrada. Se medirá la longitud realmente ejecutada según especificaciones del Proyecto.
</t>
  </si>
  <si>
    <t xml:space="preserve">1005         </t>
  </si>
  <si>
    <t>Línea frigorífica cobre  7/8" (22,20mm)</t>
  </si>
  <si>
    <t xml:space="preserve">Línea frigorífica  realizada con tubería para gas mediante tubo de cobre sin soldadura, de 7/8" de diámetro y 1 mm de espesor con coquilla de espuma elastomérica, de 11 mm de diámetro interior y 10 mm de espesor, a base de caucho sintético flexible, de estructura celular cerrada. Se medirá la longitud realmente ejecutada según especificaciones del Proyecto.
</t>
  </si>
  <si>
    <t xml:space="preserve">11156A2S     </t>
  </si>
  <si>
    <t>Línea frigorífica simple cobre 1 1/4"</t>
  </si>
  <si>
    <t xml:space="preserve">Línea frigorífica simple realizada con tubería para gas mediante tubo de cobre sin soldadura, de 1 1/4" de diámetro y 1 mm de espesor con coquilla de espuma elastomérica, de 11 mm de diámetro interior y 10 mm de espesor, a base de caucho sintético flexible, de estructura celular cerrada y tubería para líquido mediante tubo de cobre sin soldadura.
</t>
  </si>
  <si>
    <t xml:space="preserve">11156A3S     </t>
  </si>
  <si>
    <t>Línea frigorífica simple cobre 1 1/2"</t>
  </si>
  <si>
    <t xml:space="preserve">Línea frigorífica simple realizada con tubería para gas mediante tubo de cobre sin soldadura, de 1 1/2" de diámetro y 1 mm de espesor con coquilla de espuma elastomérica, de 11 mm de diámetro interior y 10 mm de espesor, a base de caucho sintético flexible, de estructura celular cerrada y tubería para líquido mediante tubo de cobre sin soldadura.
</t>
  </si>
  <si>
    <t>C11.2</t>
  </si>
  <si>
    <t xml:space="preserve">C11.3        </t>
  </si>
  <si>
    <t>Difusión</t>
  </si>
  <si>
    <t xml:space="preserve">11260A       </t>
  </si>
  <si>
    <t>Boca de extracción diam 125 mm</t>
  </si>
  <si>
    <t xml:space="preserve">Boca de ventilación en ejecución redonda adecuada para extracción, de 125 mm de diámetro, con regulación del aire mediante el giro del disco central. Se medirá el número de unidades realmente ejecutadas según especificaciones de Proyecto.
</t>
  </si>
  <si>
    <t xml:space="preserve">11211        </t>
  </si>
  <si>
    <t>Conducto de lana mineral "Climaver Neto"</t>
  </si>
  <si>
    <t xml:space="preserve">Conducto autoportante rectangular para la distribución de aire climatizado formado por panel rígido de alta densidad de lana de vidrio Climaver Neto "ISOVER", según UNE-EN 13162, de 25 mm de espesor, revestido por un complejo triplex aluminio visto + malla de fibra de vidrio + kraft por el exterior y un tejido de vidrio acústico de alta resistencia mecánica (tejido NETO) por el interior. Se medirá la superficie realmente ejecutada, medida a cara interior, según especificaciones del Proyecto.
</t>
  </si>
  <si>
    <t xml:space="preserve">11220        </t>
  </si>
  <si>
    <t>Conducto de chapa galvanizada 0,6 mm</t>
  </si>
  <si>
    <t xml:space="preserve">Conductos de chapa galvanizada de 0,6 mm de espesor y juntas transversales con vaina deslizante tipo bayoneta. Se medirá la superficie realmente ejecutada según especificaciones del Proyecto.
</t>
  </si>
  <si>
    <t xml:space="preserve">1659529      </t>
  </si>
  <si>
    <t>Rejilla para toma de aire exterior</t>
  </si>
  <si>
    <t xml:space="preserve"> Rejilla de intemperie para instalaciones de ventilación, marco frontal y lamas de chapa perfilada de acero galvanizado, de dimensiones según plano, incluso malla de 20x20mm. Medida la unidad totalmente instalada, incluso mano de obra y pequeño material
No mandar a fabricación sin previo confirmación y verificación por parte del facultativo
</t>
  </si>
  <si>
    <t>11200200X10B6</t>
  </si>
  <si>
    <t>Reja de admisión/extracción MADEL LMT 200X200</t>
  </si>
  <si>
    <t xml:space="preserve">Reja de admisión/extracción MADEL LMT de aluminio extruido, anodizado color negro mate, con lamas fijas, de 200x200mm, de MADEL con parte posterior de chapa de acero pintada en color negro RAL 9005, formada por lamas verticales regulables individualmente y mecanismo de regulación del caudal con lamas acopladas en oposición, accionables desde la parte frontal, fijación mediante tornillos vistos. Se medirá el número de unidades realmente ejecutadas según especificaciones de Proyecto.
</t>
  </si>
  <si>
    <t>11250250X10B7</t>
  </si>
  <si>
    <t>Reja de admisión/extracción MADEL LMT 200x250</t>
  </si>
  <si>
    <t xml:space="preserve">Reja de admisión/extracción MADEL LMT de aluminio extruido, anodizado color negro mate, con lamas fijas, de 200x150mm, de MADEL con parte posterior de chapa de acero pintada en color negro RAL 9005, formada por lamas verticales regulables individualmente y mecanismo de regulación del caudal con lamas acopladas en oposición, accionables desde la parte frontal, fijación mediante tornillos vistos. Se medirá el número de unidades realmente ejecutadas según especificaciones de Proyecto.
</t>
  </si>
  <si>
    <t>11100100X10B9</t>
  </si>
  <si>
    <t>Reja de admisión/extracción MADEL LMT 100X100</t>
  </si>
  <si>
    <t xml:space="preserve">Reja de admisión/extracción MADEL LMT de aluminio extruido, anodizado color negro mate, con lamas fijas, de 100x100mm, de MADEL con parte posterior de chapa de acero pintada en color negro RAL 9005, formada por lamas verticales regulables individualmente y mecanismo de regulación del caudal con lamas acopladas en oposición, accionables desde la parte frontal, fijación mediante tornillos vistos. Se medirá el número de unidades realmente ejecutadas según especificaciones de Proyecto.
</t>
  </si>
  <si>
    <t xml:space="preserve">11300250X10B </t>
  </si>
  <si>
    <t>Reja de admisión/extracción MADEL LMT 300X250</t>
  </si>
  <si>
    <t xml:space="preserve">Reja de admisión/extracción MADEL LMT de aluminio extruido, anodizado color negro mate, con lamas fijas, de 300x250mm, de MADEL con parte posterior de chapa de acero pintada en color negro RAL 9005, formada por lamas verticales regulables individualmente y mecanismo de regulación del caudal con lamas acopladas en oposición, accionables desde la parte frontal, fijación mediante tornillos vistos. Se medirá el número de unidades realmente ejecutadas según especificaciones de Proyecto.
</t>
  </si>
  <si>
    <t>C11.3</t>
  </si>
  <si>
    <t>SG11</t>
  </si>
  <si>
    <t xml:space="preserve">SG12         </t>
  </si>
  <si>
    <t>Instalación de protección contra incendios</t>
  </si>
  <si>
    <t xml:space="preserve">12050        </t>
  </si>
  <si>
    <t>Legalización de instalación de PCI incluso proyecto</t>
  </si>
  <si>
    <t xml:space="preserve">Certificación y legalización de instalación de protección contra incendios, incluyendo preparación, proyecto y visado (si procede) y tramitación, hasta buen fin y ante los organismos competentes; incluso registro en industria por parte de la empreas instaladora. Se entregarán los planos actualizados as built en .pdf y .dwg al cliente.
</t>
  </si>
  <si>
    <t xml:space="preserve">12001        </t>
  </si>
  <si>
    <t>Acometida instalación protección contra incendios, a justificar</t>
  </si>
  <si>
    <t xml:space="preserve">Partida alzada de instalación de conexión con red de agua contra incendios y elementos necesarios para el cumplimiento de la normativa de la emrpesa suministradora en el apartado de agua contra incendios, distribución formada por módulo para contador, incluso llave de corte, filtro, puentes y elementos necesarios para cumplimiento de la empresa suministradora. No se incluye el conexionado del módulo contador con la red de distribución ni actuación exterior más allá del contador de aguas, trabajo que ejecutará la empresa suministradora. A justificar en obra.
</t>
  </si>
  <si>
    <t xml:space="preserve">1200-12      </t>
  </si>
  <si>
    <t>Central de detección automática de incendios de 12 zonas</t>
  </si>
  <si>
    <t xml:space="preserve">Central de detección automática de incendios, convencional, microprocesada, de 12 zonas de detección, con caja metálica y tapa de ABS, con módulo de alimentación, rectificador de corriente y cargador de batería, panel de control con indicador de alarma y avería y conmutador de corte de zonas. Incluso baterías. Se medirá el número de unidades realmente ejecutadas según especificaciones de Proyecto.
</t>
  </si>
  <si>
    <t xml:space="preserve">12003        </t>
  </si>
  <si>
    <t>Detector óptico de humos</t>
  </si>
  <si>
    <t xml:space="preserve">Detector óptico de humos convencional, de ABS color blanco, formado por un elemento sensible a humos claros, para alimentación de 12 a 30 Vcc, con doble led de activación e indicador de alarma color rojo, salida para piloto de señalización remota y base universal. Incluso elementos de fijación. Se medirá el número de unidades realmente ejecutadas según especificaciones de Proyecto.
</t>
  </si>
  <si>
    <t xml:space="preserve">12004        </t>
  </si>
  <si>
    <t>Pulsador de alarma, con tapa</t>
  </si>
  <si>
    <t xml:space="preserve">Pulsador de alarma convencional de rearme manual, de ABS color rojo, protección IP41, con led indicador de alarma color rojo y llave de rearme, con tapa de metacrilato. Incluso elementos de fijación. Se medirá el número de unidades realmente ejecutadas según especificaciones de Proyecto.
</t>
  </si>
  <si>
    <t xml:space="preserve">12005        </t>
  </si>
  <si>
    <t>Sirena interior</t>
  </si>
  <si>
    <t xml:space="preserve">Suministro e instalación en paramento interior de sirena electrónica, de color rojo, con señal acústica y visual, alimentación a 24 Vcc, potencia sonora de 100 dB a 1 m y consumo de 14 mA. Incluso elementos de fijación. Se medirá el número de unidades realmente ejecutadas según especificaciones de Proyecto.
</t>
  </si>
  <si>
    <t xml:space="preserve">12011        </t>
  </si>
  <si>
    <t>Cableado 1,5 mm2 + PVC FLEXIBLE</t>
  </si>
  <si>
    <t xml:space="preserve">Cableado formado por cable unipolar ES07Z1-K (AS), reacción al fuego clase Cca-s1b,d1,a1, con conductor multifilar de cobre clase 5 (-K) de 1,5 mm² de sección, con aislamiento de compuesto termoplástico a base de poliolefina libre de halógenos con baja emisión de humos y gases corrosivos (Z1). Incluso cuantos accesorios sean necesarios para su correcta instalación y cable protector flexible de PVC. Se medirá la longitud realmente ejecutada según especificaciones de Proyecto.
</t>
  </si>
  <si>
    <t xml:space="preserve">12020        </t>
  </si>
  <si>
    <t>Boca de incendio equipada</t>
  </si>
  <si>
    <t xml:space="preserve">Suministro e instalación en superficie de Boca de incendio equipada (BIE), de 25 mm (1") y de 660x660x215 mm, compuesta de: armario construido en acero de 1,2 mm de espesor, acabado con pintura epoxi color rojo RAL 3000 y puerta semiciega con ventana de metacrilato de acero de 1,2 mm de espesor, acabado con pintura epoxi color blanco RAL 9010; devanadera metálica giratoria abatible 180° permitiendo la extracción de la manguera en cualquier dirección, pintada en rojo epoxi, con alimentación axial; manguera semirrígida de 20 m de longitud; lanza de tres efectos (cierre, pulverización y chorro compacto) construida en plástico ABS y válvula de cierre tipo esfera de 25 mm (1"), de latón, con manómetro 0-16 bar. Incluso accesorios y elementos de fijación. Se medirá el número de unidades realmente ejecutadas según especificaciones de Proyecto.
</t>
  </si>
  <si>
    <t xml:space="preserve">12031C       </t>
  </si>
  <si>
    <t>Depósitos para reserva agua PCI de 3000L</t>
  </si>
  <si>
    <t xml:space="preserve">Depósitos para reserva de agua contra incendios de 3000L de capacidad, prefabricados o ejecutados in situ de polietileno de alta densidad (PEAD), cerrados, de dimensiones Largo x Ancho x Alto (mm): 2230 x 995 x 1650, Incluso conexionado entre ellos, válvula de flotador de 1 1/2" de diámetro para conectar con la acometida, interruptores de nivel, válvula de bola de 50 mm de diámetro para vaciado y válvula de corte de mariposa de 1 1/2" de diámetro para conectar al grupo de presión. Medida la unidad totalmente ejecutada y conexionada.
</t>
  </si>
  <si>
    <t xml:space="preserve">1203370B     </t>
  </si>
  <si>
    <t>Grupo de presión contra incendios BOMDESA GIEU 12/70</t>
  </si>
  <si>
    <t xml:space="preserve">Grupo de presión de agua contra incendios, modelo BOMDESA GIEU 12/70 formado por: una bomba principal vertical multicelular SB 750T, camisa exterior, impulsor, base portacierre y eje de acero inoxidable AISI 304, accionada por motor asíncrono de 2 polos de 4 kW, aislamiento clase F, protección IP55, eficiencia IE3, para alimentación trifásica a 230/400 V, una bomba auxiliar jockey MV 175T, con camisa externa de acero inoxidable AISI 304, eje de acero inoxidable AISI 416, cuerpos de aspiración e impulsión y contrabridas de hierro fundido, difusores de policarbonato con fibra de vidrio, accionada por motor eléctrico de 0,9 kW, depósito hidroneumático de 24 l, bancada metálica, válvulas de corte, antirretorno y de aislamiento, manómetros, presostatos, cuadro eléctrico de fuerza y control para la operación totalmente automática del grupo, soporte metálico para cuadro eléctrico, colector de impulsión, con caudalímetro para grupo contra incendios de tipo rotámetro de lectura directa, precisión del 10%, cuerpo acrílico y flotador de acero inoxidable. Incluso soportes, piezas especiales y accesorios. Se medirá el número de unidades realmente ejecutadas según especificaciones de Proyecto.
</t>
  </si>
  <si>
    <t xml:space="preserve">120352       </t>
  </si>
  <si>
    <t xml:space="preserve">Red de distribución de agua de 2"	</t>
  </si>
  <si>
    <t xml:space="preserve">Red aérea de distribución de agua para abastecimiento de los equipos de extinción de incendios, formada por tubería de acero negro con soldadura longitudinal, de 2" DN 63 mm de diámetro, unión roscada, sin calorifugar, que arranca desde la fuente de abastecimiento de agua hasta cada equipo de extinción de incendios. Incluso material auxiliar para montaje y sujeción a la obra, accesorios y piezas especiales, mano de imprimación antioxidante de al menos 50 micras de espesor, y dos manos de esmalte rojo de al menos 40 micras de espesor cada una.
</t>
  </si>
  <si>
    <t xml:space="preserve">12037        </t>
  </si>
  <si>
    <t xml:space="preserve">Red de distribución de agua de 1 1/4"		</t>
  </si>
  <si>
    <t xml:space="preserve">Red aérea de distribución de agua para abastecimiento de los equipos de extinción de incendios, formada por tubería de acero negro con soldadura longitudinal, de 1 1/4" DN 32 mm de diámetro, unión roscada, sin calorifugar, que arranca desde la fuente de abastecimiento de agua hasta cada equipo de extinción de incendios. Incluso material auxiliar para montaje y sujeción a la obra, accesorios y piezas especiales, mano de imprimación antioxidante de al menos 50 micras de espesor, y dos manos de esmalte rojo de al menos 40 micras de espesor cada una.
</t>
  </si>
  <si>
    <t xml:space="preserve">12021        </t>
  </si>
  <si>
    <t>Extintor polvo ABC polivalente 6kg</t>
  </si>
  <si>
    <t xml:space="preserve">Extintor portátil de polvo químico ABC polivalente antibrasa, con presión incorporada, de eficacia 21A-144B-C, con 6 kg de agente extintor, con manómetro y manguera con boquilla difusora. Incluso soporte y accesorios de montaje. Se medirá el número de unidades realmente ejecutadas según especificaciones de Proyecto.
</t>
  </si>
  <si>
    <t xml:space="preserve">12022        </t>
  </si>
  <si>
    <t>Extintor nieve carbónica CO2 5kg</t>
  </si>
  <si>
    <t xml:space="preserve">Extintor portátil de nieve carbónica CO2, de eficacia 34B, con 5 kg de agente extintor, con vaso difusor. Incluso soporte y accesorios de montaje. Se medirá el número de unidades realmente ejecutadas según especificaciones de Proyecto.
</t>
  </si>
  <si>
    <t xml:space="preserve">12023        </t>
  </si>
  <si>
    <t>Señalización de equipos contra incendios, fotoluminiscente</t>
  </si>
  <si>
    <t xml:space="preserve">Placa de señalización de equipos contra incendios, de poliestireno fotoluminiscente, de 210x210 mm, Incluso elementos de fijación, según UNE 23033-1. Se medirá el número de unidades realmente ejecutadas según especificaciones de Proyecto.
</t>
  </si>
  <si>
    <t xml:space="preserve">12024        </t>
  </si>
  <si>
    <t>Señalización de medios de evacuación, fotoluminiscente</t>
  </si>
  <si>
    <t xml:space="preserve">Placa de señalización de medios de evacuación, de poliestireno fotoluminiscente, de 210x210 mm, Incluso elementos de fijación, según UNE 23033-1. Se medirá el número de unidades realmente ejecutadas según especificaciones de Proyecto.
</t>
  </si>
  <si>
    <t xml:space="preserve">12033        </t>
  </si>
  <si>
    <t>Sellado de penetraciones: manguito cortafuego</t>
  </si>
  <si>
    <t xml:space="preserve">Sistema de sellado de penetraciones para protección pasiva contra incendios con manguito intumescente cortafuego, colocado alrededor de la tubería combustible de diámetro según tubería y plano, en paso de forjado o muro. Se medirá el número de unidades realmente ejecutadas según especificaciones de Proyecto.
</t>
  </si>
  <si>
    <t xml:space="preserve">12034        </t>
  </si>
  <si>
    <t>Sellado de paso de cables con almohadillas intumescentes</t>
  </si>
  <si>
    <t xml:space="preserve">Sistema de sellado de paso de cables con aislamiento, de diámetro exterior menor o igual de 80 mm, en muro, de 100 mm de espesor, a través de una abertura de 200 mm de anchura y 200 mm de altura, por ambas caras, para protección pasiva contra incendios y garantizar la resistencia al fuego EI 45, formado por 3 almohadillas intumescentes con propiedades ignífugas, de 300x170x30 mm, color blanco. Se medirá el número de unidades realmente ejecutadas según especificaciones de Proyecto.
</t>
  </si>
  <si>
    <t xml:space="preserve">I_COLL       </t>
  </si>
  <si>
    <t>Collarines intumescentes</t>
  </si>
  <si>
    <t xml:space="preserve">Collarines intumescentes
</t>
  </si>
  <si>
    <t>SG12</t>
  </si>
  <si>
    <t xml:space="preserve">SG13         </t>
  </si>
  <si>
    <t>Gestión de residuos</t>
  </si>
  <si>
    <t xml:space="preserve">14001        </t>
  </si>
  <si>
    <t>Transporte residuos inertes sin clasificar, contenedor 5 m3</t>
  </si>
  <si>
    <t xml:space="preserve">Transporte de mezcla sin clasificar de residuos inertes producidos en obras de construcción y/o demolición, con contenedor de 5 m³, a vertedero específico, instalación de tratamiento de residuos de construcción y demolición externa a la obra o centro de valorización o eliminación de residuos. El precio incluye el viaje de ida, la descarga y el viaje de vuelta. Se medirá el número de unidades realmente transportadas según especificaciones de Proyecto.
</t>
  </si>
  <si>
    <t>SG13</t>
  </si>
  <si>
    <t xml:space="preserve">SG14         </t>
  </si>
  <si>
    <t>Seguridad y salud</t>
  </si>
  <si>
    <t xml:space="preserve">10.01        </t>
  </si>
  <si>
    <t>1</t>
  </si>
  <si>
    <t xml:space="preserve">Ejecución del Estudio de Seguridad y Salud incluido en proyecto, con un nivel de exigencia alto, previa aprobación por parte de la dirección facultativa del  Plan de Seguridad y Salud elaborado por la constructora, incluyendo en principio: instalaciones provisionales de obra y señalizaciones, protecciones personales, protecciones colectivas; todo ello cumpliendo la reglamentación vigente.
</t>
  </si>
  <si>
    <t>SG14</t>
  </si>
  <si>
    <t>8132_ALZIRA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</si>
</sst>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7" x14ac:knownFonts="1">
    <font>
      <sz val="11"/>
      <color theme="1"/>
      <name val="Aptos Narrow"/>
      <family val="2"/>
      <scheme val="minor"/>
    </font>
    <font>
      <sz val="11"/>
      <color theme="1"/>
      <name val="Aptos Narrow"/>
      <family val="2"/>
      <scheme val="minor"/>
    </font>
    <font>
      <b/>
      <sz val="10"/>
      <color theme="1"/>
      <name val="Aptos Narrow"/>
      <family val="2"/>
      <scheme val="minor"/>
    </font>
    <font>
      <b/>
      <sz val="14"/>
      <color theme="1"/>
      <name val="Aptos Narrow"/>
      <family val="2"/>
      <scheme val="minor"/>
    </font>
    <font>
      <sz val="8"/>
      <color theme="1"/>
      <name val="Aptos Narrow"/>
      <family val="2"/>
      <scheme val="minor"/>
    </font>
    <font>
      <b/>
      <sz val="8"/>
      <color theme="1"/>
      <name val="Aptos Narrow"/>
      <family val="2"/>
      <scheme val="minor"/>
    </font>
    <font>
      <b/>
      <i/>
      <sz val="10"/>
      <color theme="1"/>
      <name val="Aptos Narrow"/>
      <family val="2"/>
      <scheme val="minor"/>
    </font>
  </fonts>
  <fills count="6">
    <fill>
      <patternFill patternType="none"/>
    </fill>
    <fill>
      <patternFill patternType="gray125"/>
    </fill>
    <fill>
      <patternFill patternType="solid">
        <fgColor indexed="26"/>
        <bgColor indexed="64"/>
      </patternFill>
    </fill>
    <fill>
      <patternFill patternType="solid">
        <fgColor indexed="44"/>
        <bgColor indexed="64"/>
      </patternFill>
    </fill>
    <fill>
      <patternFill patternType="solid">
        <fgColor indexed="42"/>
        <bgColor indexed="64"/>
      </patternFill>
    </fill>
    <fill>
      <patternFill patternType="solid">
        <fgColor indexed="8"/>
        <bgColor indexed="64"/>
      </patternFill>
    </fill>
  </fills>
  <borders count="1">
    <border>
      <left/>
      <right/>
      <top/>
      <bottom/>
      <diagonal/>
    </border>
  </borders>
  <cellStyleXfs count="2">
    <xf numFmtId="0" fontId="0" fillId="0" borderId="0"/>
    <xf numFmtId="43" fontId="1" fillId="0" borderId="0" applyFont="0" applyFill="0" applyBorder="0" applyAlignment="0" applyProtection="0"/>
  </cellStyleXfs>
  <cellXfs count="26">
    <xf numFmtId="0" fontId="0" fillId="0" borderId="0" xfId="0"/>
    <xf numFmtId="49" fontId="2" fillId="0" borderId="0" xfId="0" applyNumberFormat="1" applyFont="1"/>
    <xf numFmtId="0" fontId="2" fillId="0" borderId="0" xfId="0" applyFont="1"/>
    <xf numFmtId="49" fontId="3" fillId="0" borderId="0" xfId="0" applyNumberFormat="1" applyFont="1" applyAlignment="1">
      <alignment vertical="top"/>
    </xf>
    <xf numFmtId="0" fontId="3" fillId="0" borderId="0" xfId="0" applyFont="1" applyAlignment="1">
      <alignment vertical="top"/>
    </xf>
    <xf numFmtId="49" fontId="6" fillId="0" borderId="0" xfId="0" applyNumberFormat="1" applyFont="1" applyAlignment="1">
      <alignment vertical="top"/>
    </xf>
    <xf numFmtId="49" fontId="5" fillId="3" borderId="0" xfId="0" applyNumberFormat="1" applyFont="1" applyFill="1" applyAlignment="1">
      <alignment vertical="top"/>
    </xf>
    <xf numFmtId="49" fontId="5" fillId="4" borderId="0" xfId="0" applyNumberFormat="1" applyFont="1" applyFill="1" applyAlignment="1">
      <alignment vertical="top"/>
    </xf>
    <xf numFmtId="0" fontId="4" fillId="0" borderId="0" xfId="0" applyFont="1" applyAlignment="1">
      <alignment vertical="top"/>
    </xf>
    <xf numFmtId="0" fontId="4" fillId="0" borderId="0" xfId="0" applyFont="1" applyAlignment="1">
      <alignment vertical="top" wrapText="1"/>
    </xf>
    <xf numFmtId="49" fontId="4" fillId="0" borderId="0" xfId="0" applyNumberFormat="1" applyFont="1" applyAlignment="1">
      <alignment vertical="top"/>
    </xf>
    <xf numFmtId="0" fontId="4" fillId="5" borderId="0" xfId="0" applyFont="1" applyFill="1" applyAlignment="1">
      <alignment vertical="top"/>
    </xf>
    <xf numFmtId="49" fontId="6" fillId="0" borderId="0" xfId="0" applyNumberFormat="1" applyFont="1" applyAlignment="1">
      <alignment vertical="top" wrapText="1"/>
    </xf>
    <xf numFmtId="49" fontId="5" fillId="3" borderId="0" xfId="0" applyNumberFormat="1" applyFont="1" applyFill="1" applyAlignment="1">
      <alignment vertical="top" wrapText="1"/>
    </xf>
    <xf numFmtId="49" fontId="5" fillId="4" borderId="0" xfId="0" applyNumberFormat="1" applyFont="1" applyFill="1" applyAlignment="1">
      <alignment vertical="top" wrapText="1"/>
    </xf>
    <xf numFmtId="49" fontId="4" fillId="0" borderId="0" xfId="0" applyNumberFormat="1" applyFont="1" applyAlignment="1">
      <alignment vertical="top" wrapText="1"/>
    </xf>
    <xf numFmtId="49" fontId="5" fillId="0" borderId="0" xfId="0" applyNumberFormat="1" applyFont="1" applyAlignment="1">
      <alignment vertical="top" wrapText="1"/>
    </xf>
    <xf numFmtId="0" fontId="4" fillId="5" borderId="0" xfId="0" applyFont="1" applyFill="1" applyAlignment="1">
      <alignment vertical="top" wrapText="1"/>
    </xf>
    <xf numFmtId="43" fontId="2" fillId="0" borderId="0" xfId="1" applyFont="1"/>
    <xf numFmtId="43" fontId="3" fillId="0" borderId="0" xfId="1" applyFont="1" applyAlignment="1">
      <alignment vertical="top"/>
    </xf>
    <xf numFmtId="43" fontId="6" fillId="0" borderId="0" xfId="1" applyFont="1" applyAlignment="1">
      <alignment horizontal="right" vertical="top"/>
    </xf>
    <xf numFmtId="43" fontId="5" fillId="2" borderId="0" xfId="1" applyFont="1" applyFill="1" applyAlignment="1">
      <alignment vertical="top"/>
    </xf>
    <xf numFmtId="43" fontId="4" fillId="0" borderId="0" xfId="1" applyFont="1" applyAlignment="1">
      <alignment vertical="top"/>
    </xf>
    <xf numFmtId="43" fontId="4" fillId="2" borderId="0" xfId="1" applyFont="1" applyFill="1" applyAlignment="1">
      <alignment vertical="top"/>
    </xf>
    <xf numFmtId="43" fontId="4" fillId="5" borderId="0" xfId="1" applyFont="1" applyFill="1" applyAlignment="1">
      <alignment vertical="top"/>
    </xf>
    <xf numFmtId="43" fontId="0" fillId="0" borderId="0" xfId="1" applyFont="1"/>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CA7F3F-D283-4183-8275-9FC719AA48E4}">
  <dimension ref="A1:G709"/>
  <sheetViews>
    <sheetView tabSelected="1" workbookViewId="0">
      <pane xSplit="4" ySplit="3" topLeftCell="E4" activePane="bottomRight" state="frozen"/>
      <selection pane="topRight" activeCell="E1" sqref="E1"/>
      <selection pane="bottomLeft" activeCell="A4" sqref="A4"/>
      <selection pane="bottomRight" activeCell="G1" sqref="E1:G1048576"/>
    </sheetView>
  </sheetViews>
  <sheetFormatPr baseColWidth="10" defaultRowHeight="15" x14ac:dyDescent="0.25"/>
  <cols>
    <col min="1" max="1" width="15.5703125" bestFit="1" customWidth="1"/>
    <col min="2" max="2" width="6.7109375" bestFit="1" customWidth="1"/>
    <col min="3" max="3" width="3.7109375" bestFit="1" customWidth="1"/>
    <col min="4" max="4" width="32.85546875" customWidth="1"/>
    <col min="5" max="5" width="8.140625" style="25" bestFit="1" customWidth="1"/>
    <col min="6" max="7" width="9.5703125" style="25" bestFit="1" customWidth="1"/>
  </cols>
  <sheetData>
    <row r="1" spans="1:7" x14ac:dyDescent="0.25">
      <c r="A1" s="1" t="s">
        <v>0</v>
      </c>
      <c r="B1" s="2"/>
      <c r="C1" s="2"/>
      <c r="D1" s="2"/>
      <c r="E1" s="18"/>
      <c r="F1" s="18"/>
      <c r="G1" s="18"/>
    </row>
    <row r="2" spans="1:7" ht="18.75" x14ac:dyDescent="0.25">
      <c r="A2" s="3" t="s">
        <v>1</v>
      </c>
      <c r="B2" s="4"/>
      <c r="C2" s="4"/>
      <c r="D2" s="4"/>
      <c r="E2" s="19"/>
      <c r="F2" s="19"/>
      <c r="G2" s="19"/>
    </row>
    <row r="3" spans="1:7" x14ac:dyDescent="0.25">
      <c r="A3" s="5" t="s">
        <v>2</v>
      </c>
      <c r="B3" s="5" t="s">
        <v>5</v>
      </c>
      <c r="C3" s="5" t="s">
        <v>6</v>
      </c>
      <c r="D3" s="12" t="s">
        <v>3</v>
      </c>
      <c r="E3" s="20" t="s">
        <v>7</v>
      </c>
      <c r="F3" s="20" t="s">
        <v>8</v>
      </c>
      <c r="G3" s="20" t="s">
        <v>4</v>
      </c>
    </row>
    <row r="4" spans="1:7" x14ac:dyDescent="0.25">
      <c r="A4" s="6" t="s">
        <v>9</v>
      </c>
      <c r="B4" s="6" t="s">
        <v>11</v>
      </c>
      <c r="C4" s="6" t="s">
        <v>0</v>
      </c>
      <c r="D4" s="13" t="s">
        <v>10</v>
      </c>
      <c r="E4" s="21">
        <f>E38</f>
        <v>1</v>
      </c>
      <c r="F4" s="21">
        <f>F38</f>
        <v>8745.92</v>
      </c>
      <c r="G4" s="21">
        <f>G38</f>
        <v>8745.92</v>
      </c>
    </row>
    <row r="5" spans="1:7" x14ac:dyDescent="0.25">
      <c r="A5" s="7" t="s">
        <v>12</v>
      </c>
      <c r="B5" s="7" t="s">
        <v>11</v>
      </c>
      <c r="C5" s="7" t="s">
        <v>0</v>
      </c>
      <c r="D5" s="14" t="s">
        <v>13</v>
      </c>
      <c r="E5" s="21">
        <f>E10</f>
        <v>1</v>
      </c>
      <c r="F5" s="21">
        <f>F10</f>
        <v>3263.19</v>
      </c>
      <c r="G5" s="21">
        <f>G10</f>
        <v>3263.19</v>
      </c>
    </row>
    <row r="6" spans="1:7" ht="112.5" x14ac:dyDescent="0.25">
      <c r="A6" s="8"/>
      <c r="B6" s="8"/>
      <c r="C6" s="8"/>
      <c r="D6" s="9" t="s">
        <v>14</v>
      </c>
      <c r="E6" s="22"/>
      <c r="F6" s="22"/>
      <c r="G6" s="22"/>
    </row>
    <row r="7" spans="1:7" ht="22.5" x14ac:dyDescent="0.25">
      <c r="A7" s="10" t="s">
        <v>15</v>
      </c>
      <c r="B7" s="10" t="s">
        <v>17</v>
      </c>
      <c r="C7" s="10" t="s">
        <v>18</v>
      </c>
      <c r="D7" s="15" t="s">
        <v>16</v>
      </c>
      <c r="E7" s="22">
        <v>144.5</v>
      </c>
      <c r="F7" s="22">
        <v>5.42</v>
      </c>
      <c r="G7" s="23">
        <f>ROUND(E7*F7,2)</f>
        <v>783.19</v>
      </c>
    </row>
    <row r="8" spans="1:7" x14ac:dyDescent="0.25">
      <c r="A8" s="10" t="s">
        <v>19</v>
      </c>
      <c r="B8" s="10" t="s">
        <v>17</v>
      </c>
      <c r="C8" s="10" t="s">
        <v>18</v>
      </c>
      <c r="D8" s="15" t="s">
        <v>20</v>
      </c>
      <c r="E8" s="22">
        <v>160</v>
      </c>
      <c r="F8" s="22">
        <v>15.5</v>
      </c>
      <c r="G8" s="23">
        <f>ROUND(E8*F8,2)</f>
        <v>2480</v>
      </c>
    </row>
    <row r="9" spans="1:7" ht="90" x14ac:dyDescent="0.25">
      <c r="A9" s="8"/>
      <c r="B9" s="8"/>
      <c r="C9" s="8"/>
      <c r="D9" s="9" t="s">
        <v>21</v>
      </c>
      <c r="E9" s="22"/>
      <c r="F9" s="22"/>
      <c r="G9" s="22"/>
    </row>
    <row r="10" spans="1:7" x14ac:dyDescent="0.25">
      <c r="A10" s="8"/>
      <c r="B10" s="8"/>
      <c r="C10" s="8"/>
      <c r="D10" s="16" t="s">
        <v>22</v>
      </c>
      <c r="E10" s="22">
        <v>1</v>
      </c>
      <c r="F10" s="21">
        <f>SUM(G7:G8)</f>
        <v>3263.19</v>
      </c>
      <c r="G10" s="21">
        <f>ROUND(F10*E10,2)</f>
        <v>3263.19</v>
      </c>
    </row>
    <row r="11" spans="1:7" ht="0.95" customHeight="1" x14ac:dyDescent="0.25">
      <c r="A11" s="11"/>
      <c r="B11" s="11"/>
      <c r="C11" s="11"/>
      <c r="D11" s="17"/>
      <c r="E11" s="24"/>
      <c r="F11" s="24"/>
      <c r="G11" s="24"/>
    </row>
    <row r="12" spans="1:7" x14ac:dyDescent="0.25">
      <c r="A12" s="7" t="s">
        <v>23</v>
      </c>
      <c r="B12" s="7" t="s">
        <v>11</v>
      </c>
      <c r="C12" s="7" t="s">
        <v>0</v>
      </c>
      <c r="D12" s="14" t="s">
        <v>24</v>
      </c>
      <c r="E12" s="21">
        <f>E15</f>
        <v>1</v>
      </c>
      <c r="F12" s="21">
        <f>F15</f>
        <v>721.2</v>
      </c>
      <c r="G12" s="21">
        <f>G15</f>
        <v>721.2</v>
      </c>
    </row>
    <row r="13" spans="1:7" x14ac:dyDescent="0.25">
      <c r="A13" s="10" t="s">
        <v>25</v>
      </c>
      <c r="B13" s="10" t="s">
        <v>17</v>
      </c>
      <c r="C13" s="10" t="s">
        <v>27</v>
      </c>
      <c r="D13" s="15" t="s">
        <v>26</v>
      </c>
      <c r="E13" s="22">
        <v>18.03</v>
      </c>
      <c r="F13" s="22">
        <v>40</v>
      </c>
      <c r="G13" s="23">
        <f>ROUND(E13*F13,2)</f>
        <v>721.2</v>
      </c>
    </row>
    <row r="14" spans="1:7" ht="90" x14ac:dyDescent="0.25">
      <c r="A14" s="8"/>
      <c r="B14" s="8"/>
      <c r="C14" s="8"/>
      <c r="D14" s="9" t="s">
        <v>28</v>
      </c>
      <c r="E14" s="22"/>
      <c r="F14" s="22"/>
      <c r="G14" s="22"/>
    </row>
    <row r="15" spans="1:7" x14ac:dyDescent="0.25">
      <c r="A15" s="8"/>
      <c r="B15" s="8"/>
      <c r="C15" s="8"/>
      <c r="D15" s="16" t="s">
        <v>29</v>
      </c>
      <c r="E15" s="22">
        <v>1</v>
      </c>
      <c r="F15" s="21">
        <f>G13</f>
        <v>721.2</v>
      </c>
      <c r="G15" s="21">
        <f>ROUND(F15*E15,2)</f>
        <v>721.2</v>
      </c>
    </row>
    <row r="16" spans="1:7" ht="0.95" customHeight="1" x14ac:dyDescent="0.25">
      <c r="A16" s="11"/>
      <c r="B16" s="11"/>
      <c r="C16" s="11"/>
      <c r="D16" s="17"/>
      <c r="E16" s="24"/>
      <c r="F16" s="24"/>
      <c r="G16" s="24"/>
    </row>
    <row r="17" spans="1:7" x14ac:dyDescent="0.25">
      <c r="A17" s="7" t="s">
        <v>30</v>
      </c>
      <c r="B17" s="7" t="s">
        <v>11</v>
      </c>
      <c r="C17" s="7" t="s">
        <v>0</v>
      </c>
      <c r="D17" s="14" t="s">
        <v>31</v>
      </c>
      <c r="E17" s="21">
        <f>E26</f>
        <v>1</v>
      </c>
      <c r="F17" s="21">
        <f>F26</f>
        <v>4047.5299999999997</v>
      </c>
      <c r="G17" s="21">
        <f>G26</f>
        <v>4047.53</v>
      </c>
    </row>
    <row r="18" spans="1:7" x14ac:dyDescent="0.25">
      <c r="A18" s="10" t="s">
        <v>32</v>
      </c>
      <c r="B18" s="10" t="s">
        <v>17</v>
      </c>
      <c r="C18" s="10" t="s">
        <v>27</v>
      </c>
      <c r="D18" s="15" t="s">
        <v>33</v>
      </c>
      <c r="E18" s="22">
        <v>130.71</v>
      </c>
      <c r="F18" s="22">
        <v>22.89</v>
      </c>
      <c r="G18" s="23">
        <f>ROUND(E18*F18,2)</f>
        <v>2991.95</v>
      </c>
    </row>
    <row r="19" spans="1:7" ht="101.25" x14ac:dyDescent="0.25">
      <c r="A19" s="8"/>
      <c r="B19" s="8"/>
      <c r="C19" s="8"/>
      <c r="D19" s="9" t="s">
        <v>34</v>
      </c>
      <c r="E19" s="22"/>
      <c r="F19" s="22"/>
      <c r="G19" s="22"/>
    </row>
    <row r="20" spans="1:7" x14ac:dyDescent="0.25">
      <c r="A20" s="10" t="s">
        <v>35</v>
      </c>
      <c r="B20" s="10" t="s">
        <v>17</v>
      </c>
      <c r="C20" s="10" t="s">
        <v>27</v>
      </c>
      <c r="D20" s="15" t="s">
        <v>36</v>
      </c>
      <c r="E20" s="22">
        <v>9.6</v>
      </c>
      <c r="F20" s="22">
        <v>16.66</v>
      </c>
      <c r="G20" s="23">
        <f>ROUND(E20*F20,2)</f>
        <v>159.94</v>
      </c>
    </row>
    <row r="21" spans="1:7" ht="101.25" x14ac:dyDescent="0.25">
      <c r="A21" s="8"/>
      <c r="B21" s="8"/>
      <c r="C21" s="8"/>
      <c r="D21" s="9" t="s">
        <v>37</v>
      </c>
      <c r="E21" s="22"/>
      <c r="F21" s="22"/>
      <c r="G21" s="22"/>
    </row>
    <row r="22" spans="1:7" x14ac:dyDescent="0.25">
      <c r="A22" s="10" t="s">
        <v>38</v>
      </c>
      <c r="B22" s="10" t="s">
        <v>17</v>
      </c>
      <c r="C22" s="10" t="s">
        <v>40</v>
      </c>
      <c r="D22" s="15" t="s">
        <v>39</v>
      </c>
      <c r="E22" s="22">
        <v>50</v>
      </c>
      <c r="F22" s="22">
        <v>16.5</v>
      </c>
      <c r="G22" s="23">
        <f>ROUND(E22*F22,2)</f>
        <v>825</v>
      </c>
    </row>
    <row r="23" spans="1:7" ht="191.25" x14ac:dyDescent="0.25">
      <c r="A23" s="8"/>
      <c r="B23" s="8"/>
      <c r="C23" s="8"/>
      <c r="D23" s="9" t="s">
        <v>41</v>
      </c>
      <c r="E23" s="22"/>
      <c r="F23" s="22"/>
      <c r="G23" s="22"/>
    </row>
    <row r="24" spans="1:7" ht="22.5" x14ac:dyDescent="0.25">
      <c r="A24" s="10" t="s">
        <v>42</v>
      </c>
      <c r="B24" s="10" t="s">
        <v>17</v>
      </c>
      <c r="C24" s="10" t="s">
        <v>27</v>
      </c>
      <c r="D24" s="15" t="s">
        <v>43</v>
      </c>
      <c r="E24" s="22">
        <v>8</v>
      </c>
      <c r="F24" s="22">
        <v>8.83</v>
      </c>
      <c r="G24" s="23">
        <f>ROUND(E24*F24,2)</f>
        <v>70.64</v>
      </c>
    </row>
    <row r="25" spans="1:7" ht="123.75" x14ac:dyDescent="0.25">
      <c r="A25" s="8"/>
      <c r="B25" s="8"/>
      <c r="C25" s="8"/>
      <c r="D25" s="9" t="s">
        <v>44</v>
      </c>
      <c r="E25" s="22"/>
      <c r="F25" s="22"/>
      <c r="G25" s="22"/>
    </row>
    <row r="26" spans="1:7" x14ac:dyDescent="0.25">
      <c r="A26" s="8"/>
      <c r="B26" s="8"/>
      <c r="C26" s="8"/>
      <c r="D26" s="16" t="s">
        <v>45</v>
      </c>
      <c r="E26" s="22">
        <v>1</v>
      </c>
      <c r="F26" s="21">
        <f>G18+G20+G22+G24</f>
        <v>4047.5299999999997</v>
      </c>
      <c r="G26" s="21">
        <f>ROUND(F26*E26,2)</f>
        <v>4047.53</v>
      </c>
    </row>
    <row r="27" spans="1:7" ht="0.95" customHeight="1" x14ac:dyDescent="0.25">
      <c r="A27" s="11"/>
      <c r="B27" s="11"/>
      <c r="C27" s="11"/>
      <c r="D27" s="17"/>
      <c r="E27" s="24"/>
      <c r="F27" s="24"/>
      <c r="G27" s="24"/>
    </row>
    <row r="28" spans="1:7" x14ac:dyDescent="0.25">
      <c r="A28" s="7" t="s">
        <v>46</v>
      </c>
      <c r="B28" s="7" t="s">
        <v>11</v>
      </c>
      <c r="C28" s="7" t="s">
        <v>0</v>
      </c>
      <c r="D28" s="14" t="s">
        <v>47</v>
      </c>
      <c r="E28" s="21">
        <f>E31</f>
        <v>1</v>
      </c>
      <c r="F28" s="21">
        <f>F31</f>
        <v>464</v>
      </c>
      <c r="G28" s="21">
        <f>G31</f>
        <v>464</v>
      </c>
    </row>
    <row r="29" spans="1:7" x14ac:dyDescent="0.25">
      <c r="A29" s="10" t="s">
        <v>48</v>
      </c>
      <c r="B29" s="10" t="s">
        <v>17</v>
      </c>
      <c r="C29" s="10" t="s">
        <v>27</v>
      </c>
      <c r="D29" s="15" t="s">
        <v>49</v>
      </c>
      <c r="E29" s="22">
        <v>50</v>
      </c>
      <c r="F29" s="22">
        <v>9.2799999999999994</v>
      </c>
      <c r="G29" s="23">
        <f>ROUND(E29*F29,2)</f>
        <v>464</v>
      </c>
    </row>
    <row r="30" spans="1:7" ht="33.75" x14ac:dyDescent="0.25">
      <c r="A30" s="8"/>
      <c r="B30" s="8"/>
      <c r="C30" s="8"/>
      <c r="D30" s="9" t="s">
        <v>50</v>
      </c>
      <c r="E30" s="22"/>
      <c r="F30" s="22"/>
      <c r="G30" s="22"/>
    </row>
    <row r="31" spans="1:7" x14ac:dyDescent="0.25">
      <c r="A31" s="8"/>
      <c r="B31" s="8"/>
      <c r="C31" s="8"/>
      <c r="D31" s="16" t="s">
        <v>51</v>
      </c>
      <c r="E31" s="22">
        <v>1</v>
      </c>
      <c r="F31" s="21">
        <f>G29</f>
        <v>464</v>
      </c>
      <c r="G31" s="21">
        <f>ROUND(F31*E31,2)</f>
        <v>464</v>
      </c>
    </row>
    <row r="32" spans="1:7" ht="0.95" customHeight="1" x14ac:dyDescent="0.25">
      <c r="A32" s="11"/>
      <c r="B32" s="11"/>
      <c r="C32" s="11"/>
      <c r="D32" s="17"/>
      <c r="E32" s="24"/>
      <c r="F32" s="24"/>
      <c r="G32" s="24"/>
    </row>
    <row r="33" spans="1:7" x14ac:dyDescent="0.25">
      <c r="A33" s="7" t="s">
        <v>52</v>
      </c>
      <c r="B33" s="7" t="s">
        <v>11</v>
      </c>
      <c r="C33" s="7" t="s">
        <v>0</v>
      </c>
      <c r="D33" s="14" t="s">
        <v>53</v>
      </c>
      <c r="E33" s="21">
        <f>E36</f>
        <v>1</v>
      </c>
      <c r="F33" s="21">
        <f>F36</f>
        <v>250</v>
      </c>
      <c r="G33" s="21">
        <f>G36</f>
        <v>250</v>
      </c>
    </row>
    <row r="34" spans="1:7" x14ac:dyDescent="0.25">
      <c r="A34" s="10" t="s">
        <v>54</v>
      </c>
      <c r="B34" s="10" t="s">
        <v>17</v>
      </c>
      <c r="C34" s="10" t="s">
        <v>56</v>
      </c>
      <c r="D34" s="15" t="s">
        <v>55</v>
      </c>
      <c r="E34" s="22">
        <v>1</v>
      </c>
      <c r="F34" s="22">
        <v>250</v>
      </c>
      <c r="G34" s="23">
        <f>ROUND(E34*F34,2)</f>
        <v>250</v>
      </c>
    </row>
    <row r="35" spans="1:7" ht="67.5" x14ac:dyDescent="0.25">
      <c r="A35" s="8"/>
      <c r="B35" s="8"/>
      <c r="C35" s="8"/>
      <c r="D35" s="9" t="s">
        <v>57</v>
      </c>
      <c r="E35" s="22"/>
      <c r="F35" s="22"/>
      <c r="G35" s="22"/>
    </row>
    <row r="36" spans="1:7" x14ac:dyDescent="0.25">
      <c r="A36" s="8"/>
      <c r="B36" s="8"/>
      <c r="C36" s="8"/>
      <c r="D36" s="16" t="s">
        <v>58</v>
      </c>
      <c r="E36" s="22">
        <v>1</v>
      </c>
      <c r="F36" s="21">
        <f>G34</f>
        <v>250</v>
      </c>
      <c r="G36" s="21">
        <f>ROUND(F36*E36,2)</f>
        <v>250</v>
      </c>
    </row>
    <row r="37" spans="1:7" ht="0.95" customHeight="1" x14ac:dyDescent="0.25">
      <c r="A37" s="11"/>
      <c r="B37" s="11"/>
      <c r="C37" s="11"/>
      <c r="D37" s="17"/>
      <c r="E37" s="24"/>
      <c r="F37" s="24"/>
      <c r="G37" s="24"/>
    </row>
    <row r="38" spans="1:7" x14ac:dyDescent="0.25">
      <c r="A38" s="8"/>
      <c r="B38" s="8"/>
      <c r="C38" s="8"/>
      <c r="D38" s="16" t="s">
        <v>59</v>
      </c>
      <c r="E38" s="22">
        <v>1</v>
      </c>
      <c r="F38" s="21">
        <f>G10+G15+G26+G31+G36</f>
        <v>8745.92</v>
      </c>
      <c r="G38" s="21">
        <f>ROUND(F38*E38,2)</f>
        <v>8745.92</v>
      </c>
    </row>
    <row r="39" spans="1:7" ht="0.95" customHeight="1" x14ac:dyDescent="0.25">
      <c r="A39" s="11"/>
      <c r="B39" s="11"/>
      <c r="C39" s="11"/>
      <c r="D39" s="17"/>
      <c r="E39" s="24"/>
      <c r="F39" s="24"/>
      <c r="G39" s="24"/>
    </row>
    <row r="40" spans="1:7" x14ac:dyDescent="0.25">
      <c r="A40" s="6" t="s">
        <v>60</v>
      </c>
      <c r="B40" s="6" t="s">
        <v>11</v>
      </c>
      <c r="C40" s="6" t="s">
        <v>0</v>
      </c>
      <c r="D40" s="13" t="s">
        <v>61</v>
      </c>
      <c r="E40" s="21">
        <f>E53</f>
        <v>1</v>
      </c>
      <c r="F40" s="21">
        <f>F53</f>
        <v>21119.96</v>
      </c>
      <c r="G40" s="21">
        <f>G53</f>
        <v>21119.96</v>
      </c>
    </row>
    <row r="41" spans="1:7" x14ac:dyDescent="0.25">
      <c r="A41" s="8"/>
      <c r="B41" s="8"/>
      <c r="C41" s="8"/>
      <c r="D41" s="9"/>
      <c r="E41" s="22"/>
      <c r="F41" s="22"/>
      <c r="G41" s="22"/>
    </row>
    <row r="42" spans="1:7" ht="22.5" x14ac:dyDescent="0.25">
      <c r="A42" s="10" t="s">
        <v>62</v>
      </c>
      <c r="B42" s="10" t="s">
        <v>17</v>
      </c>
      <c r="C42" s="10" t="s">
        <v>0</v>
      </c>
      <c r="D42" s="15" t="s">
        <v>63</v>
      </c>
      <c r="E42" s="22">
        <v>0</v>
      </c>
      <c r="F42" s="22">
        <v>0</v>
      </c>
      <c r="G42" s="23">
        <f>ROUND(E42*F42,2)</f>
        <v>0</v>
      </c>
    </row>
    <row r="43" spans="1:7" x14ac:dyDescent="0.25">
      <c r="A43" s="10" t="s">
        <v>64</v>
      </c>
      <c r="B43" s="10" t="s">
        <v>17</v>
      </c>
      <c r="C43" s="10" t="s">
        <v>66</v>
      </c>
      <c r="D43" s="15" t="s">
        <v>65</v>
      </c>
      <c r="E43" s="22">
        <v>62.8</v>
      </c>
      <c r="F43" s="22">
        <v>3.56</v>
      </c>
      <c r="G43" s="23">
        <f>ROUND(E43*F43,2)</f>
        <v>223.57</v>
      </c>
    </row>
    <row r="44" spans="1:7" ht="123.75" x14ac:dyDescent="0.25">
      <c r="A44" s="8"/>
      <c r="B44" s="8"/>
      <c r="C44" s="8"/>
      <c r="D44" s="9" t="s">
        <v>67</v>
      </c>
      <c r="E44" s="22"/>
      <c r="F44" s="22"/>
      <c r="G44" s="22"/>
    </row>
    <row r="45" spans="1:7" ht="22.5" x14ac:dyDescent="0.25">
      <c r="A45" s="10" t="s">
        <v>68</v>
      </c>
      <c r="B45" s="10" t="s">
        <v>17</v>
      </c>
      <c r="C45" s="10" t="s">
        <v>70</v>
      </c>
      <c r="D45" s="15" t="s">
        <v>69</v>
      </c>
      <c r="E45" s="22">
        <v>8</v>
      </c>
      <c r="F45" s="22">
        <v>7.28</v>
      </c>
      <c r="G45" s="23">
        <f>ROUND(E45*F45,2)</f>
        <v>58.24</v>
      </c>
    </row>
    <row r="46" spans="1:7" ht="78.75" x14ac:dyDescent="0.25">
      <c r="A46" s="8"/>
      <c r="B46" s="8"/>
      <c r="C46" s="8"/>
      <c r="D46" s="9" t="s">
        <v>71</v>
      </c>
      <c r="E46" s="22"/>
      <c r="F46" s="22"/>
      <c r="G46" s="22"/>
    </row>
    <row r="47" spans="1:7" x14ac:dyDescent="0.25">
      <c r="A47" s="10" t="s">
        <v>72</v>
      </c>
      <c r="B47" s="10" t="s">
        <v>17</v>
      </c>
      <c r="C47" s="10" t="s">
        <v>27</v>
      </c>
      <c r="D47" s="15" t="s">
        <v>73</v>
      </c>
      <c r="E47" s="22">
        <v>20</v>
      </c>
      <c r="F47" s="22">
        <v>64.38</v>
      </c>
      <c r="G47" s="23">
        <f>ROUND(E47*F47,2)</f>
        <v>1287.5999999999999</v>
      </c>
    </row>
    <row r="48" spans="1:7" ht="123.75" x14ac:dyDescent="0.25">
      <c r="A48" s="8"/>
      <c r="B48" s="8"/>
      <c r="C48" s="8"/>
      <c r="D48" s="9" t="s">
        <v>74</v>
      </c>
      <c r="E48" s="22"/>
      <c r="F48" s="22"/>
      <c r="G48" s="22"/>
    </row>
    <row r="49" spans="1:7" ht="22.5" x14ac:dyDescent="0.25">
      <c r="A49" s="10" t="s">
        <v>75</v>
      </c>
      <c r="B49" s="10" t="s">
        <v>17</v>
      </c>
      <c r="C49" s="10" t="s">
        <v>27</v>
      </c>
      <c r="D49" s="15" t="s">
        <v>76</v>
      </c>
      <c r="E49" s="22">
        <v>14</v>
      </c>
      <c r="F49" s="22">
        <v>73.08</v>
      </c>
      <c r="G49" s="23">
        <f>ROUND(E49*F49,2)</f>
        <v>1023.12</v>
      </c>
    </row>
    <row r="50" spans="1:7" ht="112.5" x14ac:dyDescent="0.25">
      <c r="A50" s="8"/>
      <c r="B50" s="8"/>
      <c r="C50" s="8"/>
      <c r="D50" s="9" t="s">
        <v>77</v>
      </c>
      <c r="E50" s="22"/>
      <c r="F50" s="22"/>
      <c r="G50" s="22"/>
    </row>
    <row r="51" spans="1:7" ht="22.5" x14ac:dyDescent="0.25">
      <c r="A51" s="10" t="s">
        <v>78</v>
      </c>
      <c r="B51" s="10" t="s">
        <v>17</v>
      </c>
      <c r="C51" s="10" t="s">
        <v>66</v>
      </c>
      <c r="D51" s="15" t="s">
        <v>79</v>
      </c>
      <c r="E51" s="22">
        <v>6015.4</v>
      </c>
      <c r="F51" s="22">
        <v>3.08</v>
      </c>
      <c r="G51" s="23">
        <f>ROUND(E51*F51,2)</f>
        <v>18527.43</v>
      </c>
    </row>
    <row r="52" spans="1:7" x14ac:dyDescent="0.25">
      <c r="A52" s="8"/>
      <c r="B52" s="8"/>
      <c r="C52" s="8"/>
      <c r="D52" s="9"/>
      <c r="E52" s="22"/>
      <c r="F52" s="22"/>
      <c r="G52" s="22"/>
    </row>
    <row r="53" spans="1:7" x14ac:dyDescent="0.25">
      <c r="A53" s="8"/>
      <c r="B53" s="8"/>
      <c r="C53" s="8"/>
      <c r="D53" s="16" t="s">
        <v>80</v>
      </c>
      <c r="E53" s="22">
        <v>1</v>
      </c>
      <c r="F53" s="21">
        <f>G43+G45+G47+G49+G51</f>
        <v>21119.96</v>
      </c>
      <c r="G53" s="21">
        <f>ROUND(F53*E53,2)</f>
        <v>21119.96</v>
      </c>
    </row>
    <row r="54" spans="1:7" ht="0.95" customHeight="1" x14ac:dyDescent="0.25">
      <c r="A54" s="11"/>
      <c r="B54" s="11"/>
      <c r="C54" s="11"/>
      <c r="D54" s="17"/>
      <c r="E54" s="24"/>
      <c r="F54" s="24"/>
      <c r="G54" s="24"/>
    </row>
    <row r="55" spans="1:7" x14ac:dyDescent="0.25">
      <c r="A55" s="6" t="s">
        <v>81</v>
      </c>
      <c r="B55" s="6" t="s">
        <v>11</v>
      </c>
      <c r="C55" s="6" t="s">
        <v>0</v>
      </c>
      <c r="D55" s="13" t="s">
        <v>82</v>
      </c>
      <c r="E55" s="21">
        <f>E127</f>
        <v>1</v>
      </c>
      <c r="F55" s="21">
        <f>F127</f>
        <v>71646.350000000006</v>
      </c>
      <c r="G55" s="21">
        <f>G127</f>
        <v>71646.350000000006</v>
      </c>
    </row>
    <row r="56" spans="1:7" x14ac:dyDescent="0.25">
      <c r="A56" s="7" t="s">
        <v>83</v>
      </c>
      <c r="B56" s="7" t="s">
        <v>11</v>
      </c>
      <c r="C56" s="7" t="s">
        <v>0</v>
      </c>
      <c r="D56" s="14" t="s">
        <v>84</v>
      </c>
      <c r="E56" s="21">
        <f>E59</f>
        <v>1</v>
      </c>
      <c r="F56" s="21">
        <f>F59</f>
        <v>4954.18</v>
      </c>
      <c r="G56" s="21">
        <f>G59</f>
        <v>4954.18</v>
      </c>
    </row>
    <row r="57" spans="1:7" ht="22.5" x14ac:dyDescent="0.25">
      <c r="A57" s="10" t="s">
        <v>85</v>
      </c>
      <c r="B57" s="10" t="s">
        <v>17</v>
      </c>
      <c r="C57" s="10" t="s">
        <v>27</v>
      </c>
      <c r="D57" s="15" t="s">
        <v>86</v>
      </c>
      <c r="E57" s="22">
        <v>154</v>
      </c>
      <c r="F57" s="22">
        <v>32.17</v>
      </c>
      <c r="G57" s="23">
        <f>ROUND(E57*F57,2)</f>
        <v>4954.18</v>
      </c>
    </row>
    <row r="58" spans="1:7" ht="202.5" x14ac:dyDescent="0.25">
      <c r="A58" s="8"/>
      <c r="B58" s="8"/>
      <c r="C58" s="8"/>
      <c r="D58" s="9" t="s">
        <v>87</v>
      </c>
      <c r="E58" s="22"/>
      <c r="F58" s="22"/>
      <c r="G58" s="22"/>
    </row>
    <row r="59" spans="1:7" x14ac:dyDescent="0.25">
      <c r="A59" s="8"/>
      <c r="B59" s="8"/>
      <c r="C59" s="8"/>
      <c r="D59" s="16" t="s">
        <v>88</v>
      </c>
      <c r="E59" s="22">
        <v>1</v>
      </c>
      <c r="F59" s="21">
        <f>G57</f>
        <v>4954.18</v>
      </c>
      <c r="G59" s="21">
        <f>ROUND(F59*E59,2)</f>
        <v>4954.18</v>
      </c>
    </row>
    <row r="60" spans="1:7" ht="0.95" customHeight="1" x14ac:dyDescent="0.25">
      <c r="A60" s="11"/>
      <c r="B60" s="11"/>
      <c r="C60" s="11"/>
      <c r="D60" s="17"/>
      <c r="E60" s="24"/>
      <c r="F60" s="24"/>
      <c r="G60" s="24"/>
    </row>
    <row r="61" spans="1:7" x14ac:dyDescent="0.25">
      <c r="A61" s="7" t="s">
        <v>89</v>
      </c>
      <c r="B61" s="7" t="s">
        <v>11</v>
      </c>
      <c r="C61" s="7" t="s">
        <v>0</v>
      </c>
      <c r="D61" s="14" t="s">
        <v>90</v>
      </c>
      <c r="E61" s="21">
        <f>E77</f>
        <v>1</v>
      </c>
      <c r="F61" s="21">
        <f>F77</f>
        <v>42095.009999999995</v>
      </c>
      <c r="G61" s="21">
        <f>G77</f>
        <v>42095.01</v>
      </c>
    </row>
    <row r="62" spans="1:7" ht="247.5" x14ac:dyDescent="0.25">
      <c r="A62" s="8"/>
      <c r="B62" s="8"/>
      <c r="C62" s="8"/>
      <c r="D62" s="9" t="s">
        <v>91</v>
      </c>
      <c r="E62" s="22"/>
      <c r="F62" s="22"/>
      <c r="G62" s="22"/>
    </row>
    <row r="63" spans="1:7" ht="22.5" x14ac:dyDescent="0.25">
      <c r="A63" s="10" t="s">
        <v>92</v>
      </c>
      <c r="B63" s="10" t="s">
        <v>17</v>
      </c>
      <c r="C63" s="10" t="s">
        <v>27</v>
      </c>
      <c r="D63" s="15" t="s">
        <v>93</v>
      </c>
      <c r="E63" s="22">
        <v>90.42</v>
      </c>
      <c r="F63" s="22">
        <v>48.85</v>
      </c>
      <c r="G63" s="23">
        <f>ROUND(E63*F63,2)</f>
        <v>4417.0200000000004</v>
      </c>
    </row>
    <row r="64" spans="1:7" ht="202.5" x14ac:dyDescent="0.25">
      <c r="A64" s="8"/>
      <c r="B64" s="8"/>
      <c r="C64" s="8"/>
      <c r="D64" s="9" t="s">
        <v>94</v>
      </c>
      <c r="E64" s="22"/>
      <c r="F64" s="22"/>
      <c r="G64" s="22"/>
    </row>
    <row r="65" spans="1:7" ht="22.5" x14ac:dyDescent="0.25">
      <c r="A65" s="10" t="s">
        <v>95</v>
      </c>
      <c r="B65" s="10" t="s">
        <v>17</v>
      </c>
      <c r="C65" s="10" t="s">
        <v>27</v>
      </c>
      <c r="D65" s="15" t="s">
        <v>96</v>
      </c>
      <c r="E65" s="22">
        <v>348.38</v>
      </c>
      <c r="F65" s="22">
        <v>54.6</v>
      </c>
      <c r="G65" s="23">
        <f>ROUND(E65*F65,2)</f>
        <v>19021.55</v>
      </c>
    </row>
    <row r="66" spans="1:7" ht="213.75" x14ac:dyDescent="0.25">
      <c r="A66" s="8"/>
      <c r="B66" s="8"/>
      <c r="C66" s="8"/>
      <c r="D66" s="9" t="s">
        <v>97</v>
      </c>
      <c r="E66" s="22"/>
      <c r="F66" s="22"/>
      <c r="G66" s="22"/>
    </row>
    <row r="67" spans="1:7" x14ac:dyDescent="0.25">
      <c r="A67" s="10" t="s">
        <v>98</v>
      </c>
      <c r="B67" s="10" t="s">
        <v>17</v>
      </c>
      <c r="C67" s="10" t="s">
        <v>27</v>
      </c>
      <c r="D67" s="15" t="s">
        <v>99</v>
      </c>
      <c r="E67" s="22">
        <v>252.18</v>
      </c>
      <c r="F67" s="22">
        <v>23.07</v>
      </c>
      <c r="G67" s="23">
        <f>ROUND(E67*F67,2)</f>
        <v>5817.79</v>
      </c>
    </row>
    <row r="68" spans="1:7" ht="146.25" x14ac:dyDescent="0.25">
      <c r="A68" s="8"/>
      <c r="B68" s="8"/>
      <c r="C68" s="8"/>
      <c r="D68" s="9" t="s">
        <v>100</v>
      </c>
      <c r="E68" s="22"/>
      <c r="F68" s="22"/>
      <c r="G68" s="22"/>
    </row>
    <row r="69" spans="1:7" x14ac:dyDescent="0.25">
      <c r="A69" s="10" t="s">
        <v>101</v>
      </c>
      <c r="B69" s="10" t="s">
        <v>17</v>
      </c>
      <c r="C69" s="10" t="s">
        <v>27</v>
      </c>
      <c r="D69" s="15" t="s">
        <v>102</v>
      </c>
      <c r="E69" s="22">
        <v>19.8</v>
      </c>
      <c r="F69" s="22">
        <v>0</v>
      </c>
      <c r="G69" s="23">
        <f>ROUND(E69*F69,2)</f>
        <v>0</v>
      </c>
    </row>
    <row r="70" spans="1:7" ht="22.5" x14ac:dyDescent="0.25">
      <c r="A70" s="8"/>
      <c r="B70" s="8"/>
      <c r="C70" s="8"/>
      <c r="D70" s="9" t="s">
        <v>103</v>
      </c>
      <c r="E70" s="22"/>
      <c r="F70" s="22"/>
      <c r="G70" s="22"/>
    </row>
    <row r="71" spans="1:7" ht="22.5" x14ac:dyDescent="0.25">
      <c r="A71" s="10" t="s">
        <v>104</v>
      </c>
      <c r="B71" s="10" t="s">
        <v>17</v>
      </c>
      <c r="C71" s="10" t="s">
        <v>27</v>
      </c>
      <c r="D71" s="15" t="s">
        <v>105</v>
      </c>
      <c r="E71" s="22">
        <v>50.06</v>
      </c>
      <c r="F71" s="22">
        <v>48.17</v>
      </c>
      <c r="G71" s="23">
        <f>ROUND(E71*F71,2)</f>
        <v>2411.39</v>
      </c>
    </row>
    <row r="72" spans="1:7" ht="213.75" x14ac:dyDescent="0.25">
      <c r="A72" s="8"/>
      <c r="B72" s="8"/>
      <c r="C72" s="8"/>
      <c r="D72" s="9" t="s">
        <v>106</v>
      </c>
      <c r="E72" s="22"/>
      <c r="F72" s="22"/>
      <c r="G72" s="22"/>
    </row>
    <row r="73" spans="1:7" ht="22.5" x14ac:dyDescent="0.25">
      <c r="A73" s="10" t="s">
        <v>107</v>
      </c>
      <c r="B73" s="10" t="s">
        <v>17</v>
      </c>
      <c r="C73" s="10" t="s">
        <v>27</v>
      </c>
      <c r="D73" s="15" t="s">
        <v>108</v>
      </c>
      <c r="E73" s="22">
        <v>69.3</v>
      </c>
      <c r="F73" s="22">
        <v>79.67</v>
      </c>
      <c r="G73" s="23">
        <f>ROUND(E73*F73,2)</f>
        <v>5521.13</v>
      </c>
    </row>
    <row r="74" spans="1:7" ht="258.75" x14ac:dyDescent="0.25">
      <c r="A74" s="8"/>
      <c r="B74" s="8"/>
      <c r="C74" s="8"/>
      <c r="D74" s="9" t="s">
        <v>109</v>
      </c>
      <c r="E74" s="22"/>
      <c r="F74" s="22"/>
      <c r="G74" s="22"/>
    </row>
    <row r="75" spans="1:7" ht="22.5" x14ac:dyDescent="0.25">
      <c r="A75" s="10" t="s">
        <v>110</v>
      </c>
      <c r="B75" s="10" t="s">
        <v>17</v>
      </c>
      <c r="C75" s="10" t="s">
        <v>27</v>
      </c>
      <c r="D75" s="15" t="s">
        <v>111</v>
      </c>
      <c r="E75" s="22">
        <v>130.9</v>
      </c>
      <c r="F75" s="22">
        <v>37.479999999999997</v>
      </c>
      <c r="G75" s="23">
        <f>ROUND(E75*F75,2)</f>
        <v>4906.13</v>
      </c>
    </row>
    <row r="76" spans="1:7" ht="270" x14ac:dyDescent="0.25">
      <c r="A76" s="8"/>
      <c r="B76" s="8"/>
      <c r="C76" s="8"/>
      <c r="D76" s="9" t="s">
        <v>112</v>
      </c>
      <c r="E76" s="22"/>
      <c r="F76" s="22"/>
      <c r="G76" s="22"/>
    </row>
    <row r="77" spans="1:7" x14ac:dyDescent="0.25">
      <c r="A77" s="8"/>
      <c r="B77" s="8"/>
      <c r="C77" s="8"/>
      <c r="D77" s="16" t="s">
        <v>113</v>
      </c>
      <c r="E77" s="22">
        <v>1</v>
      </c>
      <c r="F77" s="21">
        <f>G63+G65+G67+G69+G71+G73+G75</f>
        <v>42095.009999999995</v>
      </c>
      <c r="G77" s="21">
        <f>ROUND(F77*E77,2)</f>
        <v>42095.01</v>
      </c>
    </row>
    <row r="78" spans="1:7" ht="0.95" customHeight="1" x14ac:dyDescent="0.25">
      <c r="A78" s="11"/>
      <c r="B78" s="11"/>
      <c r="C78" s="11"/>
      <c r="D78" s="17"/>
      <c r="E78" s="24"/>
      <c r="F78" s="24"/>
      <c r="G78" s="24"/>
    </row>
    <row r="79" spans="1:7" x14ac:dyDescent="0.25">
      <c r="A79" s="7" t="s">
        <v>114</v>
      </c>
      <c r="B79" s="7" t="s">
        <v>11</v>
      </c>
      <c r="C79" s="7" t="s">
        <v>0</v>
      </c>
      <c r="D79" s="14" t="s">
        <v>115</v>
      </c>
      <c r="E79" s="21">
        <f>E84</f>
        <v>1</v>
      </c>
      <c r="F79" s="21">
        <f>F84</f>
        <v>2076.54</v>
      </c>
      <c r="G79" s="21">
        <f>G84</f>
        <v>2076.54</v>
      </c>
    </row>
    <row r="80" spans="1:7" ht="22.5" x14ac:dyDescent="0.25">
      <c r="A80" s="10" t="s">
        <v>116</v>
      </c>
      <c r="B80" s="10" t="s">
        <v>17</v>
      </c>
      <c r="C80" s="10" t="s">
        <v>27</v>
      </c>
      <c r="D80" s="15" t="s">
        <v>117</v>
      </c>
      <c r="E80" s="22">
        <v>6</v>
      </c>
      <c r="F80" s="22">
        <v>35.54</v>
      </c>
      <c r="G80" s="23">
        <f>ROUND(E80*F80,2)</f>
        <v>213.24</v>
      </c>
    </row>
    <row r="81" spans="1:7" ht="247.5" x14ac:dyDescent="0.25">
      <c r="A81" s="8"/>
      <c r="B81" s="8"/>
      <c r="C81" s="8"/>
      <c r="D81" s="9" t="s">
        <v>118</v>
      </c>
      <c r="E81" s="22"/>
      <c r="F81" s="22"/>
      <c r="G81" s="22"/>
    </row>
    <row r="82" spans="1:7" ht="22.5" x14ac:dyDescent="0.25">
      <c r="A82" s="10" t="s">
        <v>119</v>
      </c>
      <c r="B82" s="10" t="s">
        <v>17</v>
      </c>
      <c r="C82" s="10" t="s">
        <v>27</v>
      </c>
      <c r="D82" s="15" t="s">
        <v>120</v>
      </c>
      <c r="E82" s="22">
        <v>30</v>
      </c>
      <c r="F82" s="22">
        <v>62.11</v>
      </c>
      <c r="G82" s="23">
        <f>ROUND(E82*F82,2)</f>
        <v>1863.3</v>
      </c>
    </row>
    <row r="83" spans="1:7" ht="281.25" x14ac:dyDescent="0.25">
      <c r="A83" s="8"/>
      <c r="B83" s="8"/>
      <c r="C83" s="8"/>
      <c r="D83" s="9" t="s">
        <v>121</v>
      </c>
      <c r="E83" s="22"/>
      <c r="F83" s="22"/>
      <c r="G83" s="22"/>
    </row>
    <row r="84" spans="1:7" x14ac:dyDescent="0.25">
      <c r="A84" s="8"/>
      <c r="B84" s="8"/>
      <c r="C84" s="8"/>
      <c r="D84" s="16" t="s">
        <v>122</v>
      </c>
      <c r="E84" s="22">
        <v>1</v>
      </c>
      <c r="F84" s="21">
        <f>G80+G82</f>
        <v>2076.54</v>
      </c>
      <c r="G84" s="21">
        <f>ROUND(F84*E84,2)</f>
        <v>2076.54</v>
      </c>
    </row>
    <row r="85" spans="1:7" ht="0.95" customHeight="1" x14ac:dyDescent="0.25">
      <c r="A85" s="11"/>
      <c r="B85" s="11"/>
      <c r="C85" s="11"/>
      <c r="D85" s="17"/>
      <c r="E85" s="24"/>
      <c r="F85" s="24"/>
      <c r="G85" s="24"/>
    </row>
    <row r="86" spans="1:7" x14ac:dyDescent="0.25">
      <c r="A86" s="7" t="s">
        <v>123</v>
      </c>
      <c r="B86" s="7" t="s">
        <v>11</v>
      </c>
      <c r="C86" s="7" t="s">
        <v>0</v>
      </c>
      <c r="D86" s="14" t="s">
        <v>124</v>
      </c>
      <c r="E86" s="21">
        <f>E125</f>
        <v>1</v>
      </c>
      <c r="F86" s="21">
        <f>F125</f>
        <v>22520.620000000003</v>
      </c>
      <c r="G86" s="21">
        <f>G125</f>
        <v>22520.62</v>
      </c>
    </row>
    <row r="87" spans="1:7" x14ac:dyDescent="0.25">
      <c r="A87" s="10" t="s">
        <v>125</v>
      </c>
      <c r="B87" s="10" t="s">
        <v>17</v>
      </c>
      <c r="C87" s="10" t="s">
        <v>27</v>
      </c>
      <c r="D87" s="15" t="s">
        <v>126</v>
      </c>
      <c r="E87" s="22">
        <v>27.45</v>
      </c>
      <c r="F87" s="22">
        <v>17.149999999999999</v>
      </c>
      <c r="G87" s="23">
        <f>ROUND(E87*F87,2)</f>
        <v>470.77</v>
      </c>
    </row>
    <row r="88" spans="1:7" x14ac:dyDescent="0.25">
      <c r="A88" s="10" t="s">
        <v>127</v>
      </c>
      <c r="B88" s="10" t="s">
        <v>17</v>
      </c>
      <c r="C88" s="10" t="s">
        <v>27</v>
      </c>
      <c r="D88" s="15" t="s">
        <v>128</v>
      </c>
      <c r="E88" s="22">
        <v>22.92</v>
      </c>
      <c r="F88" s="22">
        <v>19.88</v>
      </c>
      <c r="G88" s="23">
        <f>ROUND(E88*F88,2)</f>
        <v>455.65</v>
      </c>
    </row>
    <row r="89" spans="1:7" x14ac:dyDescent="0.25">
      <c r="A89" s="10" t="s">
        <v>129</v>
      </c>
      <c r="B89" s="10" t="s">
        <v>17</v>
      </c>
      <c r="C89" s="10" t="s">
        <v>40</v>
      </c>
      <c r="D89" s="15" t="s">
        <v>130</v>
      </c>
      <c r="E89" s="22">
        <v>1.25</v>
      </c>
      <c r="F89" s="22">
        <v>19.86</v>
      </c>
      <c r="G89" s="23">
        <f>ROUND(E89*F89,2)</f>
        <v>24.83</v>
      </c>
    </row>
    <row r="90" spans="1:7" ht="123.75" x14ac:dyDescent="0.25">
      <c r="A90" s="8"/>
      <c r="B90" s="8"/>
      <c r="C90" s="8"/>
      <c r="D90" s="9" t="s">
        <v>131</v>
      </c>
      <c r="E90" s="22"/>
      <c r="F90" s="22"/>
      <c r="G90" s="22"/>
    </row>
    <row r="91" spans="1:7" x14ac:dyDescent="0.25">
      <c r="A91" s="10" t="s">
        <v>132</v>
      </c>
      <c r="B91" s="10" t="s">
        <v>17</v>
      </c>
      <c r="C91" s="10" t="s">
        <v>40</v>
      </c>
      <c r="D91" s="15" t="s">
        <v>133</v>
      </c>
      <c r="E91" s="22">
        <v>8</v>
      </c>
      <c r="F91" s="22">
        <v>28.96</v>
      </c>
      <c r="G91" s="23">
        <f>ROUND(E91*F91,2)</f>
        <v>231.68</v>
      </c>
    </row>
    <row r="92" spans="1:7" ht="67.5" x14ac:dyDescent="0.25">
      <c r="A92" s="8"/>
      <c r="B92" s="8"/>
      <c r="C92" s="8"/>
      <c r="D92" s="9" t="s">
        <v>134</v>
      </c>
      <c r="E92" s="22"/>
      <c r="F92" s="22"/>
      <c r="G92" s="22"/>
    </row>
    <row r="93" spans="1:7" ht="22.5" x14ac:dyDescent="0.25">
      <c r="A93" s="10" t="s">
        <v>135</v>
      </c>
      <c r="B93" s="10" t="s">
        <v>17</v>
      </c>
      <c r="C93" s="10" t="s">
        <v>27</v>
      </c>
      <c r="D93" s="15" t="s">
        <v>136</v>
      </c>
      <c r="E93" s="22">
        <v>102</v>
      </c>
      <c r="F93" s="22">
        <v>29.41</v>
      </c>
      <c r="G93" s="23">
        <f>ROUND(E93*F93,2)</f>
        <v>2999.82</v>
      </c>
    </row>
    <row r="94" spans="1:7" ht="247.5" x14ac:dyDescent="0.25">
      <c r="A94" s="8"/>
      <c r="B94" s="8"/>
      <c r="C94" s="8"/>
      <c r="D94" s="9" t="s">
        <v>137</v>
      </c>
      <c r="E94" s="22"/>
      <c r="F94" s="22"/>
      <c r="G94" s="22"/>
    </row>
    <row r="95" spans="1:7" ht="22.5" x14ac:dyDescent="0.25">
      <c r="A95" s="10" t="s">
        <v>138</v>
      </c>
      <c r="B95" s="10" t="s">
        <v>17</v>
      </c>
      <c r="C95" s="10" t="s">
        <v>40</v>
      </c>
      <c r="D95" s="15" t="s">
        <v>139</v>
      </c>
      <c r="E95" s="22">
        <v>9</v>
      </c>
      <c r="F95" s="22">
        <v>30.16</v>
      </c>
      <c r="G95" s="23">
        <f>ROUND(E95*F95,2)</f>
        <v>271.44</v>
      </c>
    </row>
    <row r="96" spans="1:7" ht="67.5" x14ac:dyDescent="0.25">
      <c r="A96" s="8"/>
      <c r="B96" s="8"/>
      <c r="C96" s="8"/>
      <c r="D96" s="9" t="s">
        <v>140</v>
      </c>
      <c r="E96" s="22"/>
      <c r="F96" s="22"/>
      <c r="G96" s="22"/>
    </row>
    <row r="97" spans="1:7" ht="22.5" x14ac:dyDescent="0.25">
      <c r="A97" s="10" t="s">
        <v>141</v>
      </c>
      <c r="B97" s="10" t="s">
        <v>17</v>
      </c>
      <c r="C97" s="10" t="s">
        <v>70</v>
      </c>
      <c r="D97" s="15" t="s">
        <v>142</v>
      </c>
      <c r="E97" s="22">
        <v>1</v>
      </c>
      <c r="F97" s="22">
        <v>60</v>
      </c>
      <c r="G97" s="23">
        <f>ROUND(E97*F97,2)</f>
        <v>60</v>
      </c>
    </row>
    <row r="98" spans="1:7" ht="33.75" x14ac:dyDescent="0.25">
      <c r="A98" s="8"/>
      <c r="B98" s="8"/>
      <c r="C98" s="8"/>
      <c r="D98" s="9" t="s">
        <v>143</v>
      </c>
      <c r="E98" s="22"/>
      <c r="F98" s="22"/>
      <c r="G98" s="22"/>
    </row>
    <row r="99" spans="1:7" ht="22.5" x14ac:dyDescent="0.25">
      <c r="A99" s="10" t="s">
        <v>144</v>
      </c>
      <c r="B99" s="10" t="s">
        <v>17</v>
      </c>
      <c r="C99" s="10" t="s">
        <v>70</v>
      </c>
      <c r="D99" s="15" t="s">
        <v>145</v>
      </c>
      <c r="E99" s="22">
        <v>1</v>
      </c>
      <c r="F99" s="22">
        <v>150</v>
      </c>
      <c r="G99" s="23">
        <f>ROUND(E99*F99,2)</f>
        <v>150</v>
      </c>
    </row>
    <row r="100" spans="1:7" ht="78.75" x14ac:dyDescent="0.25">
      <c r="A100" s="8"/>
      <c r="B100" s="8"/>
      <c r="C100" s="8"/>
      <c r="D100" s="9" t="s">
        <v>146</v>
      </c>
      <c r="E100" s="22"/>
      <c r="F100" s="22"/>
      <c r="G100" s="22"/>
    </row>
    <row r="101" spans="1:7" ht="22.5" x14ac:dyDescent="0.25">
      <c r="A101" s="10" t="s">
        <v>147</v>
      </c>
      <c r="B101" s="10" t="s">
        <v>17</v>
      </c>
      <c r="C101" s="10" t="s">
        <v>70</v>
      </c>
      <c r="D101" s="15" t="s">
        <v>148</v>
      </c>
      <c r="E101" s="22">
        <v>1</v>
      </c>
      <c r="F101" s="22">
        <v>150</v>
      </c>
      <c r="G101" s="23">
        <f>ROUND(E101*F101,2)</f>
        <v>150</v>
      </c>
    </row>
    <row r="102" spans="1:7" ht="45" x14ac:dyDescent="0.25">
      <c r="A102" s="8"/>
      <c r="B102" s="8"/>
      <c r="C102" s="8"/>
      <c r="D102" s="9" t="s">
        <v>149</v>
      </c>
      <c r="E102" s="22"/>
      <c r="F102" s="22"/>
      <c r="G102" s="22"/>
    </row>
    <row r="103" spans="1:7" x14ac:dyDescent="0.25">
      <c r="A103" s="10" t="s">
        <v>150</v>
      </c>
      <c r="B103" s="10" t="s">
        <v>17</v>
      </c>
      <c r="C103" s="10" t="s">
        <v>152</v>
      </c>
      <c r="D103" s="15" t="s">
        <v>151</v>
      </c>
      <c r="E103" s="22">
        <v>1</v>
      </c>
      <c r="F103" s="22">
        <v>1</v>
      </c>
      <c r="G103" s="23">
        <f>ROUND(E103*F103,2)</f>
        <v>1</v>
      </c>
    </row>
    <row r="104" spans="1:7" ht="101.25" x14ac:dyDescent="0.25">
      <c r="A104" s="8"/>
      <c r="B104" s="8"/>
      <c r="C104" s="8"/>
      <c r="D104" s="9" t="s">
        <v>153</v>
      </c>
      <c r="E104" s="22"/>
      <c r="F104" s="22"/>
      <c r="G104" s="22"/>
    </row>
    <row r="105" spans="1:7" ht="22.5" x14ac:dyDescent="0.25">
      <c r="A105" s="10" t="s">
        <v>154</v>
      </c>
      <c r="B105" s="10" t="s">
        <v>17</v>
      </c>
      <c r="C105" s="10" t="s">
        <v>70</v>
      </c>
      <c r="D105" s="15" t="s">
        <v>155</v>
      </c>
      <c r="E105" s="22">
        <v>1</v>
      </c>
      <c r="F105" s="22">
        <v>100</v>
      </c>
      <c r="G105" s="23">
        <f>ROUND(E105*F105,2)</f>
        <v>100</v>
      </c>
    </row>
    <row r="106" spans="1:7" ht="33.75" x14ac:dyDescent="0.25">
      <c r="A106" s="8"/>
      <c r="B106" s="8"/>
      <c r="C106" s="8"/>
      <c r="D106" s="9" t="s">
        <v>156</v>
      </c>
      <c r="E106" s="22"/>
      <c r="F106" s="22"/>
      <c r="G106" s="22"/>
    </row>
    <row r="107" spans="1:7" x14ac:dyDescent="0.25">
      <c r="A107" s="10" t="s">
        <v>157</v>
      </c>
      <c r="B107" s="10" t="s">
        <v>17</v>
      </c>
      <c r="C107" s="10" t="s">
        <v>70</v>
      </c>
      <c r="D107" s="15" t="s">
        <v>158</v>
      </c>
      <c r="E107" s="22">
        <v>2</v>
      </c>
      <c r="F107" s="22">
        <v>19.5</v>
      </c>
      <c r="G107" s="23">
        <f>ROUND(E107*F107,2)</f>
        <v>39</v>
      </c>
    </row>
    <row r="108" spans="1:7" ht="67.5" x14ac:dyDescent="0.25">
      <c r="A108" s="8"/>
      <c r="B108" s="8"/>
      <c r="C108" s="8"/>
      <c r="D108" s="9" t="s">
        <v>159</v>
      </c>
      <c r="E108" s="22"/>
      <c r="F108" s="22"/>
      <c r="G108" s="22"/>
    </row>
    <row r="109" spans="1:7" ht="22.5" x14ac:dyDescent="0.25">
      <c r="A109" s="10" t="s">
        <v>160</v>
      </c>
      <c r="B109" s="10" t="s">
        <v>17</v>
      </c>
      <c r="C109" s="10" t="s">
        <v>27</v>
      </c>
      <c r="D109" s="15" t="s">
        <v>161</v>
      </c>
      <c r="E109" s="22">
        <v>970</v>
      </c>
      <c r="F109" s="22">
        <v>18.670000000000002</v>
      </c>
      <c r="G109" s="23">
        <f>ROUND(E109*F109,2)</f>
        <v>18109.900000000001</v>
      </c>
    </row>
    <row r="110" spans="1:7" ht="236.25" x14ac:dyDescent="0.25">
      <c r="A110" s="8"/>
      <c r="B110" s="8"/>
      <c r="C110" s="8"/>
      <c r="D110" s="9" t="s">
        <v>162</v>
      </c>
      <c r="E110" s="22"/>
      <c r="F110" s="22"/>
      <c r="G110" s="22"/>
    </row>
    <row r="111" spans="1:7" x14ac:dyDescent="0.25">
      <c r="A111" s="10" t="s">
        <v>163</v>
      </c>
      <c r="B111" s="10" t="s">
        <v>17</v>
      </c>
      <c r="C111" s="10" t="s">
        <v>165</v>
      </c>
      <c r="D111" s="15" t="s">
        <v>164</v>
      </c>
      <c r="E111" s="22">
        <v>3</v>
      </c>
      <c r="F111" s="22">
        <v>15</v>
      </c>
      <c r="G111" s="23">
        <f>ROUND(E111*F111,2)</f>
        <v>45</v>
      </c>
    </row>
    <row r="112" spans="1:7" ht="33.75" x14ac:dyDescent="0.25">
      <c r="A112" s="8"/>
      <c r="B112" s="8"/>
      <c r="C112" s="8"/>
      <c r="D112" s="9" t="s">
        <v>166</v>
      </c>
      <c r="E112" s="22"/>
      <c r="F112" s="22"/>
      <c r="G112" s="22"/>
    </row>
    <row r="113" spans="1:7" x14ac:dyDescent="0.25">
      <c r="A113" s="10" t="s">
        <v>167</v>
      </c>
      <c r="B113" s="10" t="s">
        <v>17</v>
      </c>
      <c r="C113" s="10" t="s">
        <v>18</v>
      </c>
      <c r="D113" s="15" t="s">
        <v>168</v>
      </c>
      <c r="E113" s="22">
        <v>17.600000000000001</v>
      </c>
      <c r="F113" s="22">
        <v>0</v>
      </c>
      <c r="G113" s="23">
        <f>ROUND(E113*F113,2)</f>
        <v>0</v>
      </c>
    </row>
    <row r="114" spans="1:7" ht="236.25" x14ac:dyDescent="0.25">
      <c r="A114" s="8"/>
      <c r="B114" s="8"/>
      <c r="C114" s="8"/>
      <c r="D114" s="9" t="s">
        <v>169</v>
      </c>
      <c r="E114" s="22"/>
      <c r="F114" s="22"/>
      <c r="G114" s="22"/>
    </row>
    <row r="115" spans="1:7" x14ac:dyDescent="0.25">
      <c r="A115" s="10" t="s">
        <v>170</v>
      </c>
      <c r="B115" s="10" t="s">
        <v>17</v>
      </c>
      <c r="C115" s="10" t="s">
        <v>18</v>
      </c>
      <c r="D115" s="15" t="s">
        <v>171</v>
      </c>
      <c r="E115" s="22">
        <v>17.600000000000001</v>
      </c>
      <c r="F115" s="22">
        <v>0</v>
      </c>
      <c r="G115" s="23">
        <f>ROUND(E115*F115,2)</f>
        <v>0</v>
      </c>
    </row>
    <row r="116" spans="1:7" ht="22.5" x14ac:dyDescent="0.25">
      <c r="A116" s="8"/>
      <c r="B116" s="8"/>
      <c r="C116" s="8"/>
      <c r="D116" s="9" t="s">
        <v>172</v>
      </c>
      <c r="E116" s="22"/>
      <c r="F116" s="22"/>
      <c r="G116" s="22"/>
    </row>
    <row r="117" spans="1:7" x14ac:dyDescent="0.25">
      <c r="A117" s="10" t="s">
        <v>173</v>
      </c>
      <c r="B117" s="10" t="s">
        <v>17</v>
      </c>
      <c r="C117" s="10" t="s">
        <v>40</v>
      </c>
      <c r="D117" s="15" t="s">
        <v>174</v>
      </c>
      <c r="E117" s="22">
        <v>150.19999999999999</v>
      </c>
      <c r="F117" s="22">
        <v>2.25</v>
      </c>
      <c r="G117" s="23">
        <f>ROUND(E117*F117,2)</f>
        <v>337.95</v>
      </c>
    </row>
    <row r="118" spans="1:7" ht="78.75" x14ac:dyDescent="0.25">
      <c r="A118" s="8"/>
      <c r="B118" s="8"/>
      <c r="C118" s="8"/>
      <c r="D118" s="9" t="s">
        <v>175</v>
      </c>
      <c r="E118" s="22"/>
      <c r="F118" s="22"/>
      <c r="G118" s="22"/>
    </row>
    <row r="119" spans="1:7" x14ac:dyDescent="0.25">
      <c r="A119" s="10" t="s">
        <v>176</v>
      </c>
      <c r="B119" s="10" t="s">
        <v>17</v>
      </c>
      <c r="C119" s="10" t="s">
        <v>18</v>
      </c>
      <c r="D119" s="15" t="s">
        <v>177</v>
      </c>
      <c r="E119" s="22">
        <v>9.4499999999999993</v>
      </c>
      <c r="F119" s="22">
        <v>0</v>
      </c>
      <c r="G119" s="23">
        <f>ROUND(E119*F119,2)</f>
        <v>0</v>
      </c>
    </row>
    <row r="120" spans="1:7" ht="67.5" x14ac:dyDescent="0.25">
      <c r="A120" s="8"/>
      <c r="B120" s="8"/>
      <c r="C120" s="8"/>
      <c r="D120" s="9" t="s">
        <v>178</v>
      </c>
      <c r="E120" s="22"/>
      <c r="F120" s="22"/>
      <c r="G120" s="22"/>
    </row>
    <row r="121" spans="1:7" x14ac:dyDescent="0.25">
      <c r="A121" s="10" t="s">
        <v>179</v>
      </c>
      <c r="B121" s="10" t="s">
        <v>17</v>
      </c>
      <c r="C121" s="10" t="s">
        <v>18</v>
      </c>
      <c r="D121" s="15" t="s">
        <v>180</v>
      </c>
      <c r="E121" s="22">
        <v>102</v>
      </c>
      <c r="F121" s="22">
        <v>0</v>
      </c>
      <c r="G121" s="23">
        <f>ROUND(E121*F121,2)</f>
        <v>0</v>
      </c>
    </row>
    <row r="122" spans="1:7" ht="101.25" x14ac:dyDescent="0.25">
      <c r="A122" s="8"/>
      <c r="B122" s="8"/>
      <c r="C122" s="8"/>
      <c r="D122" s="9" t="s">
        <v>181</v>
      </c>
      <c r="E122" s="22"/>
      <c r="F122" s="22"/>
      <c r="G122" s="22"/>
    </row>
    <row r="123" spans="1:7" x14ac:dyDescent="0.25">
      <c r="A123" s="10" t="s">
        <v>182</v>
      </c>
      <c r="B123" s="10" t="s">
        <v>17</v>
      </c>
      <c r="C123" s="10" t="s">
        <v>27</v>
      </c>
      <c r="D123" s="15" t="s">
        <v>183</v>
      </c>
      <c r="E123" s="22">
        <v>184.6</v>
      </c>
      <c r="F123" s="22">
        <v>0</v>
      </c>
      <c r="G123" s="23">
        <f>ROUND(E123*F123,2)</f>
        <v>0</v>
      </c>
    </row>
    <row r="124" spans="1:7" ht="168.75" x14ac:dyDescent="0.25">
      <c r="A124" s="8"/>
      <c r="B124" s="8"/>
      <c r="C124" s="8"/>
      <c r="D124" s="9" t="s">
        <v>184</v>
      </c>
      <c r="E124" s="22"/>
      <c r="F124" s="22"/>
      <c r="G124" s="22"/>
    </row>
    <row r="125" spans="1:7" x14ac:dyDescent="0.25">
      <c r="A125" s="8"/>
      <c r="B125" s="8"/>
      <c r="C125" s="8"/>
      <c r="D125" s="16" t="s">
        <v>185</v>
      </c>
      <c r="E125" s="22">
        <v>1</v>
      </c>
      <c r="F125" s="21">
        <f>G89+G91+G93+G95+G97+G99+G101+G103+G105+G107+G109+G111+G113+G115+G117+G119+G121+G123</f>
        <v>22520.620000000003</v>
      </c>
      <c r="G125" s="21">
        <f>ROUND(F125*E125,2)</f>
        <v>22520.62</v>
      </c>
    </row>
    <row r="126" spans="1:7" ht="0.95" customHeight="1" x14ac:dyDescent="0.25">
      <c r="A126" s="11"/>
      <c r="B126" s="11"/>
      <c r="C126" s="11"/>
      <c r="D126" s="17"/>
      <c r="E126" s="24"/>
      <c r="F126" s="24"/>
      <c r="G126" s="24"/>
    </row>
    <row r="127" spans="1:7" x14ac:dyDescent="0.25">
      <c r="A127" s="8"/>
      <c r="B127" s="8"/>
      <c r="C127" s="8"/>
      <c r="D127" s="16" t="s">
        <v>186</v>
      </c>
      <c r="E127" s="22">
        <v>1</v>
      </c>
      <c r="F127" s="21">
        <f>G59+G77+G84+G125</f>
        <v>71646.350000000006</v>
      </c>
      <c r="G127" s="21">
        <f>ROUND(F127*E127,2)</f>
        <v>71646.350000000006</v>
      </c>
    </row>
    <row r="128" spans="1:7" ht="0.95" customHeight="1" x14ac:dyDescent="0.25">
      <c r="A128" s="11"/>
      <c r="B128" s="11"/>
      <c r="C128" s="11"/>
      <c r="D128" s="17"/>
      <c r="E128" s="24"/>
      <c r="F128" s="24"/>
      <c r="G128" s="24"/>
    </row>
    <row r="129" spans="1:7" x14ac:dyDescent="0.25">
      <c r="A129" s="6" t="s">
        <v>187</v>
      </c>
      <c r="B129" s="6" t="s">
        <v>11</v>
      </c>
      <c r="C129" s="6" t="s">
        <v>0</v>
      </c>
      <c r="D129" s="13" t="s">
        <v>188</v>
      </c>
      <c r="E129" s="21">
        <f>E160</f>
        <v>1</v>
      </c>
      <c r="F129" s="21">
        <f>F160</f>
        <v>209344.29</v>
      </c>
      <c r="G129" s="21">
        <f>G160</f>
        <v>209344.29</v>
      </c>
    </row>
    <row r="130" spans="1:7" x14ac:dyDescent="0.25">
      <c r="A130" s="10" t="s">
        <v>189</v>
      </c>
      <c r="B130" s="10" t="s">
        <v>17</v>
      </c>
      <c r="C130" s="10" t="s">
        <v>27</v>
      </c>
      <c r="D130" s="15" t="s">
        <v>190</v>
      </c>
      <c r="E130" s="22">
        <v>140</v>
      </c>
      <c r="F130" s="22">
        <v>7.05</v>
      </c>
      <c r="G130" s="23">
        <f>ROUND(E130*F130,2)</f>
        <v>987</v>
      </c>
    </row>
    <row r="131" spans="1:7" ht="281.25" x14ac:dyDescent="0.25">
      <c r="A131" s="8"/>
      <c r="B131" s="8"/>
      <c r="C131" s="8"/>
      <c r="D131" s="9" t="s">
        <v>191</v>
      </c>
      <c r="E131" s="22"/>
      <c r="F131" s="22"/>
      <c r="G131" s="22"/>
    </row>
    <row r="132" spans="1:7" x14ac:dyDescent="0.25">
      <c r="A132" s="10" t="s">
        <v>192</v>
      </c>
      <c r="B132" s="10" t="s">
        <v>17</v>
      </c>
      <c r="C132" s="10" t="s">
        <v>27</v>
      </c>
      <c r="D132" s="15" t="s">
        <v>193</v>
      </c>
      <c r="E132" s="22">
        <v>45</v>
      </c>
      <c r="F132" s="22">
        <v>16.850000000000001</v>
      </c>
      <c r="G132" s="23">
        <f>ROUND(E132*F132,2)</f>
        <v>758.25</v>
      </c>
    </row>
    <row r="133" spans="1:7" ht="393.75" x14ac:dyDescent="0.25">
      <c r="A133" s="8"/>
      <c r="B133" s="8"/>
      <c r="C133" s="8"/>
      <c r="D133" s="9" t="s">
        <v>194</v>
      </c>
      <c r="E133" s="22"/>
      <c r="F133" s="22"/>
      <c r="G133" s="22"/>
    </row>
    <row r="134" spans="1:7" x14ac:dyDescent="0.25">
      <c r="A134" s="10" t="s">
        <v>195</v>
      </c>
      <c r="B134" s="10" t="s">
        <v>17</v>
      </c>
      <c r="C134" s="10" t="s">
        <v>27</v>
      </c>
      <c r="D134" s="15" t="s">
        <v>196</v>
      </c>
      <c r="E134" s="22">
        <v>320.5</v>
      </c>
      <c r="F134" s="22">
        <v>24.42</v>
      </c>
      <c r="G134" s="23">
        <f>ROUND(E134*F134,2)</f>
        <v>7826.61</v>
      </c>
    </row>
    <row r="135" spans="1:7" ht="393.75" x14ac:dyDescent="0.25">
      <c r="A135" s="8"/>
      <c r="B135" s="8"/>
      <c r="C135" s="8"/>
      <c r="D135" s="9" t="s">
        <v>197</v>
      </c>
      <c r="E135" s="22"/>
      <c r="F135" s="22"/>
      <c r="G135" s="22"/>
    </row>
    <row r="136" spans="1:7" x14ac:dyDescent="0.25">
      <c r="A136" s="10" t="s">
        <v>198</v>
      </c>
      <c r="B136" s="10" t="s">
        <v>17</v>
      </c>
      <c r="C136" s="10" t="s">
        <v>40</v>
      </c>
      <c r="D136" s="15" t="s">
        <v>199</v>
      </c>
      <c r="E136" s="22">
        <v>624.5</v>
      </c>
      <c r="F136" s="22">
        <v>10.050000000000001</v>
      </c>
      <c r="G136" s="23">
        <f>ROUND(E136*F136,2)</f>
        <v>6276.23</v>
      </c>
    </row>
    <row r="137" spans="1:7" ht="22.5" x14ac:dyDescent="0.25">
      <c r="A137" s="8"/>
      <c r="B137" s="8"/>
      <c r="C137" s="8"/>
      <c r="D137" s="9" t="s">
        <v>200</v>
      </c>
      <c r="E137" s="22"/>
      <c r="F137" s="22"/>
      <c r="G137" s="22"/>
    </row>
    <row r="138" spans="1:7" x14ac:dyDescent="0.25">
      <c r="A138" s="10" t="s">
        <v>201</v>
      </c>
      <c r="B138" s="10" t="s">
        <v>17</v>
      </c>
      <c r="C138" s="10" t="s">
        <v>27</v>
      </c>
      <c r="D138" s="15" t="s">
        <v>202</v>
      </c>
      <c r="E138" s="22">
        <v>485</v>
      </c>
      <c r="F138" s="22">
        <v>96.86</v>
      </c>
      <c r="G138" s="23">
        <f>ROUND(E138*F138,2)</f>
        <v>46977.1</v>
      </c>
    </row>
    <row r="139" spans="1:7" ht="409.5" x14ac:dyDescent="0.25">
      <c r="A139" s="8"/>
      <c r="B139" s="8"/>
      <c r="C139" s="8"/>
      <c r="D139" s="9" t="s">
        <v>203</v>
      </c>
      <c r="E139" s="22"/>
      <c r="F139" s="22"/>
      <c r="G139" s="22"/>
    </row>
    <row r="140" spans="1:7" x14ac:dyDescent="0.25">
      <c r="A140" s="10" t="s">
        <v>204</v>
      </c>
      <c r="B140" s="10" t="s">
        <v>17</v>
      </c>
      <c r="C140" s="10" t="s">
        <v>27</v>
      </c>
      <c r="D140" s="15" t="s">
        <v>205</v>
      </c>
      <c r="E140" s="22">
        <v>1224.3</v>
      </c>
      <c r="F140" s="22">
        <v>44.55</v>
      </c>
      <c r="G140" s="23">
        <f>ROUND(E140*F140,2)</f>
        <v>54542.57</v>
      </c>
    </row>
    <row r="141" spans="1:7" ht="409.5" x14ac:dyDescent="0.25">
      <c r="A141" s="8"/>
      <c r="B141" s="8"/>
      <c r="C141" s="8"/>
      <c r="D141" s="9" t="s">
        <v>206</v>
      </c>
      <c r="E141" s="22"/>
      <c r="F141" s="22"/>
      <c r="G141" s="22"/>
    </row>
    <row r="142" spans="1:7" x14ac:dyDescent="0.25">
      <c r="A142" s="10" t="s">
        <v>207</v>
      </c>
      <c r="B142" s="10" t="s">
        <v>17</v>
      </c>
      <c r="C142" s="10" t="s">
        <v>27</v>
      </c>
      <c r="D142" s="15" t="s">
        <v>208</v>
      </c>
      <c r="E142" s="22">
        <v>281.05</v>
      </c>
      <c r="F142" s="22">
        <v>52.35</v>
      </c>
      <c r="G142" s="23">
        <f>ROUND(E142*F142,2)</f>
        <v>14712.97</v>
      </c>
    </row>
    <row r="143" spans="1:7" ht="409.5" x14ac:dyDescent="0.25">
      <c r="A143" s="8"/>
      <c r="B143" s="8"/>
      <c r="C143" s="8"/>
      <c r="D143" s="9" t="s">
        <v>209</v>
      </c>
      <c r="E143" s="22"/>
      <c r="F143" s="22"/>
      <c r="G143" s="22"/>
    </row>
    <row r="144" spans="1:7" x14ac:dyDescent="0.25">
      <c r="A144" s="10" t="s">
        <v>210</v>
      </c>
      <c r="B144" s="10" t="s">
        <v>17</v>
      </c>
      <c r="C144" s="10" t="s">
        <v>27</v>
      </c>
      <c r="D144" s="15" t="s">
        <v>211</v>
      </c>
      <c r="E144" s="22">
        <v>163.63</v>
      </c>
      <c r="F144" s="22">
        <v>74.2</v>
      </c>
      <c r="G144" s="23">
        <f>ROUND(E144*F144,2)</f>
        <v>12141.35</v>
      </c>
    </row>
    <row r="145" spans="1:7" ht="168.75" x14ac:dyDescent="0.25">
      <c r="A145" s="8"/>
      <c r="B145" s="8"/>
      <c r="C145" s="8"/>
      <c r="D145" s="9" t="s">
        <v>212</v>
      </c>
      <c r="E145" s="22"/>
      <c r="F145" s="22"/>
      <c r="G145" s="22"/>
    </row>
    <row r="146" spans="1:7" x14ac:dyDescent="0.25">
      <c r="A146" s="10" t="s">
        <v>213</v>
      </c>
      <c r="B146" s="10" t="s">
        <v>17</v>
      </c>
      <c r="C146" s="10" t="s">
        <v>27</v>
      </c>
      <c r="D146" s="15" t="s">
        <v>214</v>
      </c>
      <c r="E146" s="22">
        <v>950</v>
      </c>
      <c r="F146" s="22">
        <v>46.5</v>
      </c>
      <c r="G146" s="23">
        <f>ROUND(E146*F146,2)</f>
        <v>44175</v>
      </c>
    </row>
    <row r="147" spans="1:7" ht="409.5" x14ac:dyDescent="0.25">
      <c r="A147" s="8"/>
      <c r="B147" s="8"/>
      <c r="C147" s="8"/>
      <c r="D147" s="9" t="s">
        <v>215</v>
      </c>
      <c r="E147" s="22"/>
      <c r="F147" s="22"/>
      <c r="G147" s="22"/>
    </row>
    <row r="148" spans="1:7" x14ac:dyDescent="0.25">
      <c r="A148" s="10" t="s">
        <v>216</v>
      </c>
      <c r="B148" s="10" t="s">
        <v>17</v>
      </c>
      <c r="C148" s="10" t="s">
        <v>27</v>
      </c>
      <c r="D148" s="15" t="s">
        <v>217</v>
      </c>
      <c r="E148" s="22">
        <v>45</v>
      </c>
      <c r="F148" s="22">
        <v>57.9</v>
      </c>
      <c r="G148" s="23">
        <f>ROUND(E148*F148,2)</f>
        <v>2605.5</v>
      </c>
    </row>
    <row r="149" spans="1:7" ht="409.5" x14ac:dyDescent="0.25">
      <c r="A149" s="8"/>
      <c r="B149" s="8"/>
      <c r="C149" s="8"/>
      <c r="D149" s="9" t="s">
        <v>218</v>
      </c>
      <c r="E149" s="22"/>
      <c r="F149" s="22"/>
      <c r="G149" s="22"/>
    </row>
    <row r="150" spans="1:7" x14ac:dyDescent="0.25">
      <c r="A150" s="10" t="s">
        <v>219</v>
      </c>
      <c r="B150" s="10" t="s">
        <v>17</v>
      </c>
      <c r="C150" s="10" t="s">
        <v>27</v>
      </c>
      <c r="D150" s="15" t="s">
        <v>220</v>
      </c>
      <c r="E150" s="22">
        <v>140</v>
      </c>
      <c r="F150" s="22">
        <v>60.05</v>
      </c>
      <c r="G150" s="23">
        <f>ROUND(E150*F150,2)</f>
        <v>8407</v>
      </c>
    </row>
    <row r="151" spans="1:7" ht="409.5" x14ac:dyDescent="0.25">
      <c r="A151" s="8"/>
      <c r="B151" s="8"/>
      <c r="C151" s="8"/>
      <c r="D151" s="9" t="s">
        <v>221</v>
      </c>
      <c r="E151" s="22"/>
      <c r="F151" s="22"/>
      <c r="G151" s="22"/>
    </row>
    <row r="152" spans="1:7" x14ac:dyDescent="0.25">
      <c r="A152" s="10" t="s">
        <v>222</v>
      </c>
      <c r="B152" s="10" t="s">
        <v>17</v>
      </c>
      <c r="C152" s="10" t="s">
        <v>27</v>
      </c>
      <c r="D152" s="15" t="s">
        <v>223</v>
      </c>
      <c r="E152" s="22">
        <v>50</v>
      </c>
      <c r="F152" s="22">
        <v>26</v>
      </c>
      <c r="G152" s="23">
        <f>ROUND(E152*F152,2)</f>
        <v>1300</v>
      </c>
    </row>
    <row r="153" spans="1:7" ht="56.25" x14ac:dyDescent="0.25">
      <c r="A153" s="8"/>
      <c r="B153" s="8"/>
      <c r="C153" s="8"/>
      <c r="D153" s="9" t="s">
        <v>224</v>
      </c>
      <c r="E153" s="22"/>
      <c r="F153" s="22"/>
      <c r="G153" s="22"/>
    </row>
    <row r="154" spans="1:7" x14ac:dyDescent="0.25">
      <c r="A154" s="10" t="s">
        <v>225</v>
      </c>
      <c r="B154" s="10" t="s">
        <v>17</v>
      </c>
      <c r="C154" s="10" t="s">
        <v>40</v>
      </c>
      <c r="D154" s="15" t="s">
        <v>226</v>
      </c>
      <c r="E154" s="22">
        <v>180</v>
      </c>
      <c r="F154" s="22">
        <v>13</v>
      </c>
      <c r="G154" s="23">
        <f>ROUND(E154*F154,2)</f>
        <v>2340</v>
      </c>
    </row>
    <row r="155" spans="1:7" ht="67.5" x14ac:dyDescent="0.25">
      <c r="A155" s="8"/>
      <c r="B155" s="8"/>
      <c r="C155" s="8"/>
      <c r="D155" s="9" t="s">
        <v>227</v>
      </c>
      <c r="E155" s="22"/>
      <c r="F155" s="22"/>
      <c r="G155" s="22"/>
    </row>
    <row r="156" spans="1:7" x14ac:dyDescent="0.25">
      <c r="A156" s="10" t="s">
        <v>228</v>
      </c>
      <c r="B156" s="10" t="s">
        <v>17</v>
      </c>
      <c r="C156" s="10" t="s">
        <v>18</v>
      </c>
      <c r="D156" s="15" t="s">
        <v>229</v>
      </c>
      <c r="E156" s="22">
        <v>80</v>
      </c>
      <c r="F156" s="22">
        <v>47.9</v>
      </c>
      <c r="G156" s="23">
        <f>ROUND(E156*F156,2)</f>
        <v>3832</v>
      </c>
    </row>
    <row r="157" spans="1:7" ht="157.5" x14ac:dyDescent="0.25">
      <c r="A157" s="8"/>
      <c r="B157" s="8"/>
      <c r="C157" s="8"/>
      <c r="D157" s="9" t="s">
        <v>230</v>
      </c>
      <c r="E157" s="22"/>
      <c r="F157" s="22"/>
      <c r="G157" s="22"/>
    </row>
    <row r="158" spans="1:7" x14ac:dyDescent="0.25">
      <c r="A158" s="10" t="s">
        <v>231</v>
      </c>
      <c r="B158" s="10" t="s">
        <v>17</v>
      </c>
      <c r="C158" s="10" t="s">
        <v>233</v>
      </c>
      <c r="D158" s="15" t="s">
        <v>232</v>
      </c>
      <c r="E158" s="22">
        <v>5.6</v>
      </c>
      <c r="F158" s="22">
        <v>439.77</v>
      </c>
      <c r="G158" s="23">
        <f>ROUND(E158*F158,2)</f>
        <v>2462.71</v>
      </c>
    </row>
    <row r="159" spans="1:7" ht="315" x14ac:dyDescent="0.25">
      <c r="A159" s="8"/>
      <c r="B159" s="8"/>
      <c r="C159" s="8"/>
      <c r="D159" s="9" t="s">
        <v>234</v>
      </c>
      <c r="E159" s="22"/>
      <c r="F159" s="22"/>
      <c r="G159" s="22"/>
    </row>
    <row r="160" spans="1:7" x14ac:dyDescent="0.25">
      <c r="A160" s="8"/>
      <c r="B160" s="8"/>
      <c r="C160" s="8"/>
      <c r="D160" s="16" t="s">
        <v>235</v>
      </c>
      <c r="E160" s="22">
        <v>1</v>
      </c>
      <c r="F160" s="21">
        <f>G130+G132+G134+G136+G138+G140+G142+G144+G146+G148+G150+G152+G154+G156+G158</f>
        <v>209344.29</v>
      </c>
      <c r="G160" s="21">
        <f>ROUND(F160*E160,2)</f>
        <v>209344.29</v>
      </c>
    </row>
    <row r="161" spans="1:7" ht="0.95" customHeight="1" x14ac:dyDescent="0.25">
      <c r="A161" s="11"/>
      <c r="B161" s="11"/>
      <c r="C161" s="11"/>
      <c r="D161" s="17"/>
      <c r="E161" s="24"/>
      <c r="F161" s="24"/>
      <c r="G161" s="24"/>
    </row>
    <row r="162" spans="1:7" x14ac:dyDescent="0.25">
      <c r="A162" s="6" t="s">
        <v>236</v>
      </c>
      <c r="B162" s="6" t="s">
        <v>11</v>
      </c>
      <c r="C162" s="6" t="s">
        <v>0</v>
      </c>
      <c r="D162" s="13" t="s">
        <v>237</v>
      </c>
      <c r="E162" s="21">
        <f>E194</f>
        <v>1</v>
      </c>
      <c r="F162" s="21">
        <f>F194</f>
        <v>34473.5</v>
      </c>
      <c r="G162" s="21">
        <f>G194</f>
        <v>34473.5</v>
      </c>
    </row>
    <row r="163" spans="1:7" ht="22.5" x14ac:dyDescent="0.25">
      <c r="A163" s="10" t="s">
        <v>238</v>
      </c>
      <c r="B163" s="10" t="s">
        <v>17</v>
      </c>
      <c r="C163" s="10" t="s">
        <v>27</v>
      </c>
      <c r="D163" s="15" t="s">
        <v>239</v>
      </c>
      <c r="E163" s="22">
        <v>134.5</v>
      </c>
      <c r="F163" s="22">
        <v>14.18</v>
      </c>
      <c r="G163" s="23">
        <f>ROUND(E163*F163,2)</f>
        <v>1907.21</v>
      </c>
    </row>
    <row r="164" spans="1:7" ht="112.5" x14ac:dyDescent="0.25">
      <c r="A164" s="8"/>
      <c r="B164" s="8"/>
      <c r="C164" s="8"/>
      <c r="D164" s="9" t="s">
        <v>240</v>
      </c>
      <c r="E164" s="22"/>
      <c r="F164" s="22"/>
      <c r="G164" s="22"/>
    </row>
    <row r="165" spans="1:7" ht="22.5" x14ac:dyDescent="0.25">
      <c r="A165" s="10" t="s">
        <v>241</v>
      </c>
      <c r="B165" s="10" t="s">
        <v>17</v>
      </c>
      <c r="C165" s="10" t="s">
        <v>27</v>
      </c>
      <c r="D165" s="15" t="s">
        <v>242</v>
      </c>
      <c r="E165" s="22">
        <v>151.80000000000001</v>
      </c>
      <c r="F165" s="22">
        <v>43.77</v>
      </c>
      <c r="G165" s="23">
        <f>ROUND(E165*F165,2)</f>
        <v>6644.29</v>
      </c>
    </row>
    <row r="166" spans="1:7" ht="180" x14ac:dyDescent="0.25">
      <c r="A166" s="8"/>
      <c r="B166" s="8"/>
      <c r="C166" s="8"/>
      <c r="D166" s="9" t="s">
        <v>243</v>
      </c>
      <c r="E166" s="22"/>
      <c r="F166" s="22"/>
      <c r="G166" s="22"/>
    </row>
    <row r="167" spans="1:7" ht="22.5" x14ac:dyDescent="0.25">
      <c r="A167" s="10" t="s">
        <v>244</v>
      </c>
      <c r="B167" s="10" t="s">
        <v>17</v>
      </c>
      <c r="C167" s="10" t="s">
        <v>70</v>
      </c>
      <c r="D167" s="15" t="s">
        <v>245</v>
      </c>
      <c r="E167" s="22">
        <v>12</v>
      </c>
      <c r="F167" s="22">
        <v>13.21</v>
      </c>
      <c r="G167" s="23">
        <f>ROUND(E167*F167,2)</f>
        <v>158.52000000000001</v>
      </c>
    </row>
    <row r="168" spans="1:7" ht="67.5" x14ac:dyDescent="0.25">
      <c r="A168" s="8"/>
      <c r="B168" s="8"/>
      <c r="C168" s="8"/>
      <c r="D168" s="9" t="s">
        <v>246</v>
      </c>
      <c r="E168" s="22"/>
      <c r="F168" s="22"/>
      <c r="G168" s="22"/>
    </row>
    <row r="169" spans="1:7" ht="22.5" x14ac:dyDescent="0.25">
      <c r="A169" s="10" t="s">
        <v>247</v>
      </c>
      <c r="B169" s="10" t="s">
        <v>17</v>
      </c>
      <c r="C169" s="10" t="s">
        <v>27</v>
      </c>
      <c r="D169" s="15" t="s">
        <v>248</v>
      </c>
      <c r="E169" s="22">
        <v>49.02</v>
      </c>
      <c r="F169" s="22">
        <v>20</v>
      </c>
      <c r="G169" s="23">
        <f>ROUND(E169*F169,2)</f>
        <v>980.4</v>
      </c>
    </row>
    <row r="170" spans="1:7" ht="123.75" x14ac:dyDescent="0.25">
      <c r="A170" s="8"/>
      <c r="B170" s="8"/>
      <c r="C170" s="8"/>
      <c r="D170" s="9" t="s">
        <v>249</v>
      </c>
      <c r="E170" s="22"/>
      <c r="F170" s="22"/>
      <c r="G170" s="22"/>
    </row>
    <row r="171" spans="1:7" ht="22.5" x14ac:dyDescent="0.25">
      <c r="A171" s="10" t="s">
        <v>250</v>
      </c>
      <c r="B171" s="10" t="s">
        <v>17</v>
      </c>
      <c r="C171" s="10" t="s">
        <v>27</v>
      </c>
      <c r="D171" s="15" t="s">
        <v>251</v>
      </c>
      <c r="E171" s="22">
        <v>1.55</v>
      </c>
      <c r="F171" s="22">
        <v>94.02</v>
      </c>
      <c r="G171" s="23">
        <f>ROUND(E171*F171,2)</f>
        <v>145.72999999999999</v>
      </c>
    </row>
    <row r="172" spans="1:7" ht="101.25" x14ac:dyDescent="0.25">
      <c r="A172" s="8"/>
      <c r="B172" s="8"/>
      <c r="C172" s="8"/>
      <c r="D172" s="9" t="s">
        <v>252</v>
      </c>
      <c r="E172" s="22"/>
      <c r="F172" s="22"/>
      <c r="G172" s="22"/>
    </row>
    <row r="173" spans="1:7" x14ac:dyDescent="0.25">
      <c r="A173" s="10" t="s">
        <v>253</v>
      </c>
      <c r="B173" s="10" t="s">
        <v>17</v>
      </c>
      <c r="C173" s="10" t="s">
        <v>27</v>
      </c>
      <c r="D173" s="15" t="s">
        <v>254</v>
      </c>
      <c r="E173" s="22">
        <v>1415.07</v>
      </c>
      <c r="F173" s="22">
        <v>4.58</v>
      </c>
      <c r="G173" s="23">
        <f>ROUND(E173*F173,2)</f>
        <v>6481.02</v>
      </c>
    </row>
    <row r="174" spans="1:7" ht="180" x14ac:dyDescent="0.25">
      <c r="A174" s="8"/>
      <c r="B174" s="8"/>
      <c r="C174" s="8"/>
      <c r="D174" s="9" t="s">
        <v>255</v>
      </c>
      <c r="E174" s="22"/>
      <c r="F174" s="22"/>
      <c r="G174" s="22"/>
    </row>
    <row r="175" spans="1:7" ht="22.5" x14ac:dyDescent="0.25">
      <c r="A175" s="10" t="s">
        <v>256</v>
      </c>
      <c r="B175" s="10" t="s">
        <v>17</v>
      </c>
      <c r="C175" s="10" t="s">
        <v>27</v>
      </c>
      <c r="D175" s="15" t="s">
        <v>257</v>
      </c>
      <c r="E175" s="22">
        <v>1200</v>
      </c>
      <c r="F175" s="22">
        <v>5.27</v>
      </c>
      <c r="G175" s="23">
        <f>ROUND(E175*F175,2)</f>
        <v>6324</v>
      </c>
    </row>
    <row r="176" spans="1:7" ht="247.5" x14ac:dyDescent="0.25">
      <c r="A176" s="8"/>
      <c r="B176" s="8"/>
      <c r="C176" s="8"/>
      <c r="D176" s="9" t="s">
        <v>258</v>
      </c>
      <c r="E176" s="22"/>
      <c r="F176" s="22"/>
      <c r="G176" s="22"/>
    </row>
    <row r="177" spans="1:7" x14ac:dyDescent="0.25">
      <c r="A177" s="10" t="s">
        <v>259</v>
      </c>
      <c r="B177" s="10" t="s">
        <v>17</v>
      </c>
      <c r="C177" s="10" t="s">
        <v>27</v>
      </c>
      <c r="D177" s="15" t="s">
        <v>260</v>
      </c>
      <c r="E177" s="22">
        <v>194.5</v>
      </c>
      <c r="F177" s="22">
        <v>6.55</v>
      </c>
      <c r="G177" s="23">
        <f>ROUND(E177*F177,2)</f>
        <v>1273.98</v>
      </c>
    </row>
    <row r="178" spans="1:7" ht="202.5" x14ac:dyDescent="0.25">
      <c r="A178" s="8"/>
      <c r="B178" s="8"/>
      <c r="C178" s="8"/>
      <c r="D178" s="9" t="s">
        <v>261</v>
      </c>
      <c r="E178" s="22"/>
      <c r="F178" s="22"/>
      <c r="G178" s="22"/>
    </row>
    <row r="179" spans="1:7" ht="22.5" x14ac:dyDescent="0.25">
      <c r="A179" s="10" t="s">
        <v>262</v>
      </c>
      <c r="B179" s="10" t="s">
        <v>17</v>
      </c>
      <c r="C179" s="10" t="s">
        <v>27</v>
      </c>
      <c r="D179" s="15" t="s">
        <v>263</v>
      </c>
      <c r="E179" s="22">
        <v>113.89</v>
      </c>
      <c r="F179" s="22">
        <v>11.1</v>
      </c>
      <c r="G179" s="23">
        <f>ROUND(E179*F179,2)</f>
        <v>1264.18</v>
      </c>
    </row>
    <row r="180" spans="1:7" ht="191.25" x14ac:dyDescent="0.25">
      <c r="A180" s="8"/>
      <c r="B180" s="8"/>
      <c r="C180" s="8"/>
      <c r="D180" s="9" t="s">
        <v>264</v>
      </c>
      <c r="E180" s="22"/>
      <c r="F180" s="22"/>
      <c r="G180" s="22"/>
    </row>
    <row r="181" spans="1:7" x14ac:dyDescent="0.25">
      <c r="A181" s="10" t="s">
        <v>265</v>
      </c>
      <c r="B181" s="10" t="s">
        <v>17</v>
      </c>
      <c r="C181" s="10" t="s">
        <v>27</v>
      </c>
      <c r="D181" s="15" t="s">
        <v>266</v>
      </c>
      <c r="E181" s="22">
        <v>3.75</v>
      </c>
      <c r="F181" s="22">
        <v>11.7</v>
      </c>
      <c r="G181" s="23">
        <f>ROUND(E181*F181,2)</f>
        <v>43.88</v>
      </c>
    </row>
    <row r="182" spans="1:7" ht="180" x14ac:dyDescent="0.25">
      <c r="A182" s="8"/>
      <c r="B182" s="8"/>
      <c r="C182" s="8"/>
      <c r="D182" s="9" t="s">
        <v>267</v>
      </c>
      <c r="E182" s="22"/>
      <c r="F182" s="22"/>
      <c r="G182" s="22"/>
    </row>
    <row r="183" spans="1:7" ht="22.5" x14ac:dyDescent="0.25">
      <c r="A183" s="10" t="s">
        <v>268</v>
      </c>
      <c r="B183" s="10" t="s">
        <v>17</v>
      </c>
      <c r="C183" s="10" t="s">
        <v>40</v>
      </c>
      <c r="D183" s="15" t="s">
        <v>269</v>
      </c>
      <c r="E183" s="22">
        <v>191.38</v>
      </c>
      <c r="F183" s="22">
        <v>27.69</v>
      </c>
      <c r="G183" s="23">
        <f>ROUND(E183*F183,2)</f>
        <v>5299.31</v>
      </c>
    </row>
    <row r="184" spans="1:7" ht="146.25" x14ac:dyDescent="0.25">
      <c r="A184" s="8"/>
      <c r="B184" s="8"/>
      <c r="C184" s="8"/>
      <c r="D184" s="9" t="s">
        <v>270</v>
      </c>
      <c r="E184" s="22"/>
      <c r="F184" s="22"/>
      <c r="G184" s="22"/>
    </row>
    <row r="185" spans="1:7" ht="22.5" x14ac:dyDescent="0.25">
      <c r="A185" s="10" t="s">
        <v>271</v>
      </c>
      <c r="B185" s="10" t="s">
        <v>17</v>
      </c>
      <c r="C185" s="10" t="s">
        <v>40</v>
      </c>
      <c r="D185" s="15" t="s">
        <v>272</v>
      </c>
      <c r="E185" s="22">
        <v>232.68</v>
      </c>
      <c r="F185" s="22">
        <v>27.69</v>
      </c>
      <c r="G185" s="23">
        <f>ROUND(E185*F185,2)</f>
        <v>6442.91</v>
      </c>
    </row>
    <row r="186" spans="1:7" ht="22.5" x14ac:dyDescent="0.25">
      <c r="A186" s="10" t="s">
        <v>273</v>
      </c>
      <c r="B186" s="10" t="s">
        <v>17</v>
      </c>
      <c r="C186" s="10" t="s">
        <v>27</v>
      </c>
      <c r="D186" s="15" t="s">
        <v>274</v>
      </c>
      <c r="E186" s="22">
        <v>30.4</v>
      </c>
      <c r="F186" s="22">
        <v>27.69</v>
      </c>
      <c r="G186" s="23">
        <f>ROUND(E186*F186,2)</f>
        <v>841.78</v>
      </c>
    </row>
    <row r="187" spans="1:7" ht="123.75" x14ac:dyDescent="0.25">
      <c r="A187" s="8"/>
      <c r="B187" s="8"/>
      <c r="C187" s="8"/>
      <c r="D187" s="9" t="s">
        <v>275</v>
      </c>
      <c r="E187" s="22"/>
      <c r="F187" s="22"/>
      <c r="G187" s="22"/>
    </row>
    <row r="188" spans="1:7" x14ac:dyDescent="0.25">
      <c r="A188" s="10" t="s">
        <v>276</v>
      </c>
      <c r="B188" s="10" t="s">
        <v>17</v>
      </c>
      <c r="C188" s="10" t="s">
        <v>40</v>
      </c>
      <c r="D188" s="15" t="s">
        <v>277</v>
      </c>
      <c r="E188" s="22">
        <v>232.71</v>
      </c>
      <c r="F188" s="22">
        <v>8.5</v>
      </c>
      <c r="G188" s="23">
        <f>ROUND(E188*F188,2)</f>
        <v>1978.04</v>
      </c>
    </row>
    <row r="189" spans="1:7" ht="67.5" x14ac:dyDescent="0.25">
      <c r="A189" s="8"/>
      <c r="B189" s="8"/>
      <c r="C189" s="8"/>
      <c r="D189" s="9" t="s">
        <v>278</v>
      </c>
      <c r="E189" s="22"/>
      <c r="F189" s="22"/>
      <c r="G189" s="22"/>
    </row>
    <row r="190" spans="1:7" x14ac:dyDescent="0.25">
      <c r="A190" s="10" t="s">
        <v>279</v>
      </c>
      <c r="B190" s="10" t="s">
        <v>17</v>
      </c>
      <c r="C190" s="10" t="s">
        <v>40</v>
      </c>
      <c r="D190" s="15" t="s">
        <v>280</v>
      </c>
      <c r="E190" s="22">
        <v>38.159999999999997</v>
      </c>
      <c r="F190" s="22">
        <v>12.5</v>
      </c>
      <c r="G190" s="23">
        <f>ROUND(E190*F190,2)</f>
        <v>477</v>
      </c>
    </row>
    <row r="191" spans="1:7" ht="67.5" x14ac:dyDescent="0.25">
      <c r="A191" s="8"/>
      <c r="B191" s="8"/>
      <c r="C191" s="8"/>
      <c r="D191" s="9" t="s">
        <v>281</v>
      </c>
      <c r="E191" s="22"/>
      <c r="F191" s="22"/>
      <c r="G191" s="22"/>
    </row>
    <row r="192" spans="1:7" x14ac:dyDescent="0.25">
      <c r="A192" s="10" t="s">
        <v>282</v>
      </c>
      <c r="B192" s="10" t="s">
        <v>17</v>
      </c>
      <c r="C192" s="10" t="s">
        <v>27</v>
      </c>
      <c r="D192" s="15" t="s">
        <v>283</v>
      </c>
      <c r="E192" s="22">
        <v>52</v>
      </c>
      <c r="F192" s="22">
        <v>12.58</v>
      </c>
      <c r="G192" s="23">
        <f>ROUND(E192*F192,2)</f>
        <v>654.16</v>
      </c>
    </row>
    <row r="193" spans="1:7" ht="33.75" x14ac:dyDescent="0.25">
      <c r="A193" s="8"/>
      <c r="B193" s="8"/>
      <c r="C193" s="8"/>
      <c r="D193" s="9" t="s">
        <v>284</v>
      </c>
      <c r="E193" s="22"/>
      <c r="F193" s="22"/>
      <c r="G193" s="22"/>
    </row>
    <row r="194" spans="1:7" x14ac:dyDescent="0.25">
      <c r="A194" s="8"/>
      <c r="B194" s="8"/>
      <c r="C194" s="8"/>
      <c r="D194" s="16" t="s">
        <v>285</v>
      </c>
      <c r="E194" s="22">
        <v>1</v>
      </c>
      <c r="F194" s="21">
        <f>G163+G165+G167+G169+G171+G173+G175+G177+G179+G181+G183+G186+G188+G190+G192</f>
        <v>34473.5</v>
      </c>
      <c r="G194" s="21">
        <f>ROUND(F194*E194,2)</f>
        <v>34473.5</v>
      </c>
    </row>
    <row r="195" spans="1:7" ht="0.95" customHeight="1" x14ac:dyDescent="0.25">
      <c r="A195" s="11"/>
      <c r="B195" s="11"/>
      <c r="C195" s="11"/>
      <c r="D195" s="17"/>
      <c r="E195" s="24"/>
      <c r="F195" s="24"/>
      <c r="G195" s="24"/>
    </row>
    <row r="196" spans="1:7" x14ac:dyDescent="0.25">
      <c r="A196" s="6" t="s">
        <v>286</v>
      </c>
      <c r="B196" s="6" t="s">
        <v>11</v>
      </c>
      <c r="C196" s="6" t="s">
        <v>0</v>
      </c>
      <c r="D196" s="13" t="s">
        <v>287</v>
      </c>
      <c r="E196" s="21">
        <f>E220</f>
        <v>1</v>
      </c>
      <c r="F196" s="21">
        <f>F220</f>
        <v>24858.02</v>
      </c>
      <c r="G196" s="21">
        <f>G220</f>
        <v>24858.02</v>
      </c>
    </row>
    <row r="197" spans="1:7" ht="33.75" x14ac:dyDescent="0.25">
      <c r="A197" s="8"/>
      <c r="B197" s="8"/>
      <c r="C197" s="8"/>
      <c r="D197" s="9" t="s">
        <v>288</v>
      </c>
      <c r="E197" s="22"/>
      <c r="F197" s="22"/>
      <c r="G197" s="22"/>
    </row>
    <row r="198" spans="1:7" ht="22.5" x14ac:dyDescent="0.25">
      <c r="A198" s="10" t="s">
        <v>289</v>
      </c>
      <c r="B198" s="10" t="s">
        <v>17</v>
      </c>
      <c r="C198" s="10" t="s">
        <v>27</v>
      </c>
      <c r="D198" s="15" t="s">
        <v>290</v>
      </c>
      <c r="E198" s="22">
        <v>6.5</v>
      </c>
      <c r="F198" s="22">
        <v>40.36</v>
      </c>
      <c r="G198" s="23">
        <f>ROUND(E198*F198,2)</f>
        <v>262.33999999999997</v>
      </c>
    </row>
    <row r="199" spans="1:7" ht="213.75" x14ac:dyDescent="0.25">
      <c r="A199" s="8"/>
      <c r="B199" s="8"/>
      <c r="C199" s="8"/>
      <c r="D199" s="9" t="s">
        <v>291</v>
      </c>
      <c r="E199" s="22"/>
      <c r="F199" s="22"/>
      <c r="G199" s="22"/>
    </row>
    <row r="200" spans="1:7" ht="22.5" x14ac:dyDescent="0.25">
      <c r="A200" s="10" t="s">
        <v>292</v>
      </c>
      <c r="B200" s="10" t="s">
        <v>17</v>
      </c>
      <c r="C200" s="10" t="s">
        <v>27</v>
      </c>
      <c r="D200" s="15" t="s">
        <v>293</v>
      </c>
      <c r="E200" s="22">
        <v>45</v>
      </c>
      <c r="F200" s="22">
        <v>45.54</v>
      </c>
      <c r="G200" s="23">
        <f>ROUND(E200*F200,2)</f>
        <v>2049.3000000000002</v>
      </c>
    </row>
    <row r="201" spans="1:7" ht="22.5" x14ac:dyDescent="0.25">
      <c r="A201" s="10" t="s">
        <v>294</v>
      </c>
      <c r="B201" s="10" t="s">
        <v>17</v>
      </c>
      <c r="C201" s="10" t="s">
        <v>27</v>
      </c>
      <c r="D201" s="15" t="s">
        <v>295</v>
      </c>
      <c r="E201" s="22">
        <v>193</v>
      </c>
      <c r="F201" s="22">
        <v>44.27</v>
      </c>
      <c r="G201" s="23">
        <f>ROUND(E201*F201,2)</f>
        <v>8544.11</v>
      </c>
    </row>
    <row r="202" spans="1:7" ht="135" x14ac:dyDescent="0.25">
      <c r="A202" s="8"/>
      <c r="B202" s="8"/>
      <c r="C202" s="8"/>
      <c r="D202" s="9" t="s">
        <v>296</v>
      </c>
      <c r="E202" s="22"/>
      <c r="F202" s="22"/>
      <c r="G202" s="22"/>
    </row>
    <row r="203" spans="1:7" ht="22.5" x14ac:dyDescent="0.25">
      <c r="A203" s="10" t="s">
        <v>297</v>
      </c>
      <c r="B203" s="10" t="s">
        <v>17</v>
      </c>
      <c r="C203" s="10" t="s">
        <v>27</v>
      </c>
      <c r="D203" s="15" t="s">
        <v>298</v>
      </c>
      <c r="E203" s="22">
        <v>147</v>
      </c>
      <c r="F203" s="22">
        <v>39.83</v>
      </c>
      <c r="G203" s="23">
        <f>ROUND(E203*F203,2)</f>
        <v>5855.01</v>
      </c>
    </row>
    <row r="204" spans="1:7" ht="180" x14ac:dyDescent="0.25">
      <c r="A204" s="8"/>
      <c r="B204" s="8"/>
      <c r="C204" s="8"/>
      <c r="D204" s="9" t="s">
        <v>299</v>
      </c>
      <c r="E204" s="22"/>
      <c r="F204" s="22"/>
      <c r="G204" s="22"/>
    </row>
    <row r="205" spans="1:7" ht="22.5" x14ac:dyDescent="0.25">
      <c r="A205" s="10" t="s">
        <v>300</v>
      </c>
      <c r="B205" s="10" t="s">
        <v>17</v>
      </c>
      <c r="C205" s="10" t="s">
        <v>27</v>
      </c>
      <c r="D205" s="15" t="s">
        <v>301</v>
      </c>
      <c r="E205" s="22">
        <v>165</v>
      </c>
      <c r="F205" s="22">
        <v>39.83</v>
      </c>
      <c r="G205" s="23">
        <f>ROUND(E205*F205,2)</f>
        <v>6571.95</v>
      </c>
    </row>
    <row r="206" spans="1:7" ht="56.25" x14ac:dyDescent="0.25">
      <c r="A206" s="8"/>
      <c r="B206" s="8"/>
      <c r="C206" s="8"/>
      <c r="D206" s="9" t="s">
        <v>302</v>
      </c>
      <c r="E206" s="22"/>
      <c r="F206" s="22"/>
      <c r="G206" s="22"/>
    </row>
    <row r="207" spans="1:7" ht="22.5" x14ac:dyDescent="0.25">
      <c r="A207" s="10" t="s">
        <v>303</v>
      </c>
      <c r="B207" s="10" t="s">
        <v>17</v>
      </c>
      <c r="C207" s="10" t="s">
        <v>27</v>
      </c>
      <c r="D207" s="15" t="s">
        <v>304</v>
      </c>
      <c r="E207" s="22">
        <v>455</v>
      </c>
      <c r="F207" s="22">
        <v>43.79</v>
      </c>
      <c r="G207" s="23">
        <f>ROUND(E207*F207,2)</f>
        <v>19924.45</v>
      </c>
    </row>
    <row r="208" spans="1:7" x14ac:dyDescent="0.25">
      <c r="A208" s="10" t="s">
        <v>305</v>
      </c>
      <c r="B208" s="10" t="s">
        <v>17</v>
      </c>
      <c r="C208" s="10" t="s">
        <v>40</v>
      </c>
      <c r="D208" s="15" t="s">
        <v>306</v>
      </c>
      <c r="E208" s="22">
        <v>15.47</v>
      </c>
      <c r="F208" s="22">
        <v>17.38</v>
      </c>
      <c r="G208" s="23">
        <f>ROUND(E208*F208,2)</f>
        <v>268.87</v>
      </c>
    </row>
    <row r="209" spans="1:7" ht="78.75" x14ac:dyDescent="0.25">
      <c r="A209" s="8"/>
      <c r="B209" s="8"/>
      <c r="C209" s="8"/>
      <c r="D209" s="9" t="s">
        <v>307</v>
      </c>
      <c r="E209" s="22"/>
      <c r="F209" s="22"/>
      <c r="G209" s="22"/>
    </row>
    <row r="210" spans="1:7" x14ac:dyDescent="0.25">
      <c r="A210" s="10" t="s">
        <v>308</v>
      </c>
      <c r="B210" s="10" t="s">
        <v>17</v>
      </c>
      <c r="C210" s="10" t="s">
        <v>40</v>
      </c>
      <c r="D210" s="15" t="s">
        <v>309</v>
      </c>
      <c r="E210" s="22">
        <v>32</v>
      </c>
      <c r="F210" s="22">
        <v>19.07</v>
      </c>
      <c r="G210" s="23">
        <f>ROUND(E210*F210,2)</f>
        <v>610.24</v>
      </c>
    </row>
    <row r="211" spans="1:7" ht="101.25" x14ac:dyDescent="0.25">
      <c r="A211" s="8"/>
      <c r="B211" s="8"/>
      <c r="C211" s="8"/>
      <c r="D211" s="9" t="s">
        <v>310</v>
      </c>
      <c r="E211" s="22"/>
      <c r="F211" s="22"/>
      <c r="G211" s="22"/>
    </row>
    <row r="212" spans="1:7" x14ac:dyDescent="0.25">
      <c r="A212" s="10" t="s">
        <v>311</v>
      </c>
      <c r="B212" s="10" t="s">
        <v>17</v>
      </c>
      <c r="C212" s="10" t="s">
        <v>40</v>
      </c>
      <c r="D212" s="15" t="s">
        <v>312</v>
      </c>
      <c r="E212" s="22">
        <v>50</v>
      </c>
      <c r="F212" s="22">
        <v>4.9400000000000004</v>
      </c>
      <c r="G212" s="23">
        <f>ROUND(E212*F212,2)</f>
        <v>247</v>
      </c>
    </row>
    <row r="213" spans="1:7" ht="45" x14ac:dyDescent="0.25">
      <c r="A213" s="8"/>
      <c r="B213" s="8"/>
      <c r="C213" s="8"/>
      <c r="D213" s="9" t="s">
        <v>313</v>
      </c>
      <c r="E213" s="22"/>
      <c r="F213" s="22"/>
      <c r="G213" s="22"/>
    </row>
    <row r="214" spans="1:7" x14ac:dyDescent="0.25">
      <c r="A214" s="10" t="s">
        <v>314</v>
      </c>
      <c r="B214" s="10" t="s">
        <v>17</v>
      </c>
      <c r="C214" s="10" t="s">
        <v>40</v>
      </c>
      <c r="D214" s="15" t="s">
        <v>315</v>
      </c>
      <c r="E214" s="22">
        <v>26.4</v>
      </c>
      <c r="F214" s="22">
        <v>5.74</v>
      </c>
      <c r="G214" s="23">
        <f>ROUND(E214*F214,2)</f>
        <v>151.54</v>
      </c>
    </row>
    <row r="215" spans="1:7" ht="45" x14ac:dyDescent="0.25">
      <c r="A215" s="8"/>
      <c r="B215" s="8"/>
      <c r="C215" s="8"/>
      <c r="D215" s="9" t="s">
        <v>316</v>
      </c>
      <c r="E215" s="22"/>
      <c r="F215" s="22"/>
      <c r="G215" s="22"/>
    </row>
    <row r="216" spans="1:7" ht="22.5" x14ac:dyDescent="0.25">
      <c r="A216" s="10" t="s">
        <v>317</v>
      </c>
      <c r="B216" s="10" t="s">
        <v>17</v>
      </c>
      <c r="C216" s="10" t="s">
        <v>27</v>
      </c>
      <c r="D216" s="15" t="s">
        <v>318</v>
      </c>
      <c r="E216" s="22">
        <v>110</v>
      </c>
      <c r="F216" s="22">
        <v>39.83</v>
      </c>
      <c r="G216" s="23">
        <f>ROUND(E216*F216,2)</f>
        <v>4381.3</v>
      </c>
    </row>
    <row r="217" spans="1:7" x14ac:dyDescent="0.25">
      <c r="A217" s="10" t="s">
        <v>319</v>
      </c>
      <c r="B217" s="10" t="s">
        <v>17</v>
      </c>
      <c r="C217" s="10" t="s">
        <v>70</v>
      </c>
      <c r="D217" s="15" t="s">
        <v>320</v>
      </c>
      <c r="E217" s="22">
        <v>24</v>
      </c>
      <c r="F217" s="22">
        <v>43.79</v>
      </c>
      <c r="G217" s="23">
        <f>ROUND(E217*F217,2)</f>
        <v>1050.96</v>
      </c>
    </row>
    <row r="218" spans="1:7" ht="112.5" x14ac:dyDescent="0.25">
      <c r="A218" s="8"/>
      <c r="B218" s="8"/>
      <c r="C218" s="8"/>
      <c r="D218" s="9" t="s">
        <v>321</v>
      </c>
      <c r="E218" s="22"/>
      <c r="F218" s="22"/>
      <c r="G218" s="22"/>
    </row>
    <row r="219" spans="1:7" ht="22.5" x14ac:dyDescent="0.25">
      <c r="A219" s="10" t="s">
        <v>322</v>
      </c>
      <c r="B219" s="10" t="s">
        <v>17</v>
      </c>
      <c r="C219" s="10" t="s">
        <v>40</v>
      </c>
      <c r="D219" s="15" t="s">
        <v>323</v>
      </c>
      <c r="E219" s="22">
        <v>40</v>
      </c>
      <c r="F219" s="22">
        <v>32.4</v>
      </c>
      <c r="G219" s="23">
        <f>ROUND(E219*F219,2)</f>
        <v>1296</v>
      </c>
    </row>
    <row r="220" spans="1:7" x14ac:dyDescent="0.25">
      <c r="A220" s="8"/>
      <c r="B220" s="8"/>
      <c r="C220" s="8"/>
      <c r="D220" s="16" t="s">
        <v>324</v>
      </c>
      <c r="E220" s="22">
        <v>1</v>
      </c>
      <c r="F220" s="21">
        <f>G198+G201+G203+G205+G208+G210+G212+G214+G217+G219</f>
        <v>24858.02</v>
      </c>
      <c r="G220" s="21">
        <f>ROUND(F220*E220,2)</f>
        <v>24858.02</v>
      </c>
    </row>
    <row r="221" spans="1:7" ht="0.95" customHeight="1" x14ac:dyDescent="0.25">
      <c r="A221" s="11"/>
      <c r="B221" s="11"/>
      <c r="C221" s="11"/>
      <c r="D221" s="17"/>
      <c r="E221" s="24"/>
      <c r="F221" s="24"/>
      <c r="G221" s="24"/>
    </row>
    <row r="222" spans="1:7" x14ac:dyDescent="0.25">
      <c r="A222" s="6" t="s">
        <v>325</v>
      </c>
      <c r="B222" s="6" t="s">
        <v>11</v>
      </c>
      <c r="C222" s="6" t="s">
        <v>0</v>
      </c>
      <c r="D222" s="13" t="s">
        <v>326</v>
      </c>
      <c r="E222" s="21">
        <f>E261</f>
        <v>1</v>
      </c>
      <c r="F222" s="21">
        <f>F261</f>
        <v>35153.549999999996</v>
      </c>
      <c r="G222" s="21">
        <f>G261</f>
        <v>35153.550000000003</v>
      </c>
    </row>
    <row r="223" spans="1:7" ht="22.5" x14ac:dyDescent="0.25">
      <c r="A223" s="10" t="s">
        <v>327</v>
      </c>
      <c r="B223" s="10" t="s">
        <v>17</v>
      </c>
      <c r="C223" s="10" t="s">
        <v>27</v>
      </c>
      <c r="D223" s="15" t="s">
        <v>328</v>
      </c>
      <c r="E223" s="22">
        <v>24.26</v>
      </c>
      <c r="F223" s="22">
        <v>183.16</v>
      </c>
      <c r="G223" s="23">
        <f>ROUND(E223*F223,2)</f>
        <v>4443.46</v>
      </c>
    </row>
    <row r="224" spans="1:7" ht="292.5" x14ac:dyDescent="0.25">
      <c r="A224" s="8"/>
      <c r="B224" s="8"/>
      <c r="C224" s="8"/>
      <c r="D224" s="9" t="s">
        <v>329</v>
      </c>
      <c r="E224" s="22"/>
      <c r="F224" s="22"/>
      <c r="G224" s="22"/>
    </row>
    <row r="225" spans="1:7" x14ac:dyDescent="0.25">
      <c r="A225" s="10" t="s">
        <v>330</v>
      </c>
      <c r="B225" s="10" t="s">
        <v>17</v>
      </c>
      <c r="C225" s="10" t="s">
        <v>27</v>
      </c>
      <c r="D225" s="15" t="s">
        <v>331</v>
      </c>
      <c r="E225" s="22">
        <v>16.36</v>
      </c>
      <c r="F225" s="22">
        <v>140.69999999999999</v>
      </c>
      <c r="G225" s="23">
        <f>ROUND(E225*F225,2)</f>
        <v>2301.85</v>
      </c>
    </row>
    <row r="226" spans="1:7" ht="258.75" x14ac:dyDescent="0.25">
      <c r="A226" s="8"/>
      <c r="B226" s="8"/>
      <c r="C226" s="8"/>
      <c r="D226" s="9" t="s">
        <v>332</v>
      </c>
      <c r="E226" s="22"/>
      <c r="F226" s="22"/>
      <c r="G226" s="22"/>
    </row>
    <row r="227" spans="1:7" ht="22.5" x14ac:dyDescent="0.25">
      <c r="A227" s="10" t="s">
        <v>333</v>
      </c>
      <c r="B227" s="10" t="s">
        <v>17</v>
      </c>
      <c r="C227" s="10" t="s">
        <v>27</v>
      </c>
      <c r="D227" s="15" t="s">
        <v>334</v>
      </c>
      <c r="E227" s="22">
        <v>24.26</v>
      </c>
      <c r="F227" s="22">
        <v>275.5</v>
      </c>
      <c r="G227" s="23">
        <f>ROUND(E227*F227,2)</f>
        <v>6683.63</v>
      </c>
    </row>
    <row r="228" spans="1:7" ht="258.75" x14ac:dyDescent="0.25">
      <c r="A228" s="8"/>
      <c r="B228" s="8"/>
      <c r="C228" s="8"/>
      <c r="D228" s="9" t="s">
        <v>335</v>
      </c>
      <c r="E228" s="22"/>
      <c r="F228" s="22"/>
      <c r="G228" s="22"/>
    </row>
    <row r="229" spans="1:7" x14ac:dyDescent="0.25">
      <c r="A229" s="10" t="s">
        <v>336</v>
      </c>
      <c r="B229" s="10" t="s">
        <v>17</v>
      </c>
      <c r="C229" s="10" t="s">
        <v>27</v>
      </c>
      <c r="D229" s="15" t="s">
        <v>337</v>
      </c>
      <c r="E229" s="22">
        <v>16.36</v>
      </c>
      <c r="F229" s="22">
        <v>84.25</v>
      </c>
      <c r="G229" s="23">
        <f>ROUND(E229*F229,2)</f>
        <v>1378.33</v>
      </c>
    </row>
    <row r="230" spans="1:7" ht="180" x14ac:dyDescent="0.25">
      <c r="A230" s="8"/>
      <c r="B230" s="8"/>
      <c r="C230" s="8"/>
      <c r="D230" s="9" t="s">
        <v>338</v>
      </c>
      <c r="E230" s="22"/>
      <c r="F230" s="22"/>
      <c r="G230" s="22"/>
    </row>
    <row r="231" spans="1:7" ht="22.5" x14ac:dyDescent="0.25">
      <c r="A231" s="10" t="s">
        <v>339</v>
      </c>
      <c r="B231" s="10" t="s">
        <v>17</v>
      </c>
      <c r="C231" s="10" t="s">
        <v>165</v>
      </c>
      <c r="D231" s="15" t="s">
        <v>340</v>
      </c>
      <c r="E231" s="22">
        <v>2</v>
      </c>
      <c r="F231" s="22">
        <v>560.16</v>
      </c>
      <c r="G231" s="23">
        <f>ROUND(E231*F231,2)</f>
        <v>1120.32</v>
      </c>
    </row>
    <row r="232" spans="1:7" ht="123.75" x14ac:dyDescent="0.25">
      <c r="A232" s="8"/>
      <c r="B232" s="8"/>
      <c r="C232" s="8"/>
      <c r="D232" s="9" t="s">
        <v>341</v>
      </c>
      <c r="E232" s="22"/>
      <c r="F232" s="22"/>
      <c r="G232" s="22"/>
    </row>
    <row r="233" spans="1:7" x14ac:dyDescent="0.25">
      <c r="A233" s="10" t="s">
        <v>342</v>
      </c>
      <c r="B233" s="10" t="s">
        <v>17</v>
      </c>
      <c r="C233" s="10" t="s">
        <v>165</v>
      </c>
      <c r="D233" s="15" t="s">
        <v>343</v>
      </c>
      <c r="E233" s="22">
        <v>8</v>
      </c>
      <c r="F233" s="22">
        <v>88.89</v>
      </c>
      <c r="G233" s="23">
        <f>ROUND(E233*F233,2)</f>
        <v>711.12</v>
      </c>
    </row>
    <row r="234" spans="1:7" ht="67.5" x14ac:dyDescent="0.25">
      <c r="A234" s="8"/>
      <c r="B234" s="8"/>
      <c r="C234" s="8"/>
      <c r="D234" s="9" t="s">
        <v>344</v>
      </c>
      <c r="E234" s="22"/>
      <c r="F234" s="22"/>
      <c r="G234" s="22"/>
    </row>
    <row r="235" spans="1:7" x14ac:dyDescent="0.25">
      <c r="A235" s="10" t="s">
        <v>345</v>
      </c>
      <c r="B235" s="10" t="s">
        <v>17</v>
      </c>
      <c r="C235" s="10" t="s">
        <v>27</v>
      </c>
      <c r="D235" s="15" t="s">
        <v>346</v>
      </c>
      <c r="E235" s="22">
        <v>66.87</v>
      </c>
      <c r="F235" s="22">
        <v>80</v>
      </c>
      <c r="G235" s="23">
        <f>ROUND(E235*F235,2)</f>
        <v>5349.6</v>
      </c>
    </row>
    <row r="236" spans="1:7" ht="67.5" x14ac:dyDescent="0.25">
      <c r="A236" s="8"/>
      <c r="B236" s="8"/>
      <c r="C236" s="8"/>
      <c r="D236" s="9" t="s">
        <v>347</v>
      </c>
      <c r="E236" s="22"/>
      <c r="F236" s="22"/>
      <c r="G236" s="22"/>
    </row>
    <row r="237" spans="1:7" ht="22.5" x14ac:dyDescent="0.25">
      <c r="A237" s="10" t="s">
        <v>348</v>
      </c>
      <c r="B237" s="10" t="s">
        <v>17</v>
      </c>
      <c r="C237" s="10" t="s">
        <v>27</v>
      </c>
      <c r="D237" s="15" t="s">
        <v>349</v>
      </c>
      <c r="E237" s="22">
        <v>13.35</v>
      </c>
      <c r="F237" s="22">
        <v>24.76</v>
      </c>
      <c r="G237" s="23">
        <f>ROUND(E237*F237,2)</f>
        <v>330.55</v>
      </c>
    </row>
    <row r="238" spans="1:7" ht="67.5" x14ac:dyDescent="0.25">
      <c r="A238" s="8"/>
      <c r="B238" s="8"/>
      <c r="C238" s="8"/>
      <c r="D238" s="9" t="s">
        <v>350</v>
      </c>
      <c r="E238" s="22"/>
      <c r="F238" s="22"/>
      <c r="G238" s="22"/>
    </row>
    <row r="239" spans="1:7" ht="22.5" x14ac:dyDescent="0.25">
      <c r="A239" s="10" t="s">
        <v>351</v>
      </c>
      <c r="B239" s="10" t="s">
        <v>17</v>
      </c>
      <c r="C239" s="10" t="s">
        <v>27</v>
      </c>
      <c r="D239" s="15" t="s">
        <v>352</v>
      </c>
      <c r="E239" s="22">
        <v>10.85</v>
      </c>
      <c r="F239" s="22">
        <v>172.34</v>
      </c>
      <c r="G239" s="23">
        <f>ROUND(E239*F239,2)</f>
        <v>1869.89</v>
      </c>
    </row>
    <row r="240" spans="1:7" ht="236.25" x14ac:dyDescent="0.25">
      <c r="A240" s="8"/>
      <c r="B240" s="8"/>
      <c r="C240" s="8"/>
      <c r="D240" s="9" t="s">
        <v>353</v>
      </c>
      <c r="E240" s="22"/>
      <c r="F240" s="22"/>
      <c r="G240" s="22"/>
    </row>
    <row r="241" spans="1:7" x14ac:dyDescent="0.25">
      <c r="A241" s="10" t="s">
        <v>354</v>
      </c>
      <c r="B241" s="10" t="s">
        <v>17</v>
      </c>
      <c r="C241" s="10" t="s">
        <v>165</v>
      </c>
      <c r="D241" s="15" t="s">
        <v>355</v>
      </c>
      <c r="E241" s="22">
        <v>8</v>
      </c>
      <c r="F241" s="22">
        <v>70</v>
      </c>
      <c r="G241" s="23">
        <f>ROUND(E241*F241,2)</f>
        <v>560</v>
      </c>
    </row>
    <row r="242" spans="1:7" ht="56.25" x14ac:dyDescent="0.25">
      <c r="A242" s="8"/>
      <c r="B242" s="8"/>
      <c r="C242" s="8"/>
      <c r="D242" s="9" t="s">
        <v>356</v>
      </c>
      <c r="E242" s="22"/>
      <c r="F242" s="22"/>
      <c r="G242" s="22"/>
    </row>
    <row r="243" spans="1:7" x14ac:dyDescent="0.25">
      <c r="A243" s="10" t="s">
        <v>357</v>
      </c>
      <c r="B243" s="10" t="s">
        <v>17</v>
      </c>
      <c r="C243" s="10" t="s">
        <v>27</v>
      </c>
      <c r="D243" s="15" t="s">
        <v>358</v>
      </c>
      <c r="E243" s="22">
        <v>74.069999999999993</v>
      </c>
      <c r="F243" s="22">
        <v>40.5</v>
      </c>
      <c r="G243" s="23">
        <f>ROUND(E243*F243,2)</f>
        <v>2999.84</v>
      </c>
    </row>
    <row r="244" spans="1:7" ht="213.75" x14ac:dyDescent="0.25">
      <c r="A244" s="8"/>
      <c r="B244" s="8"/>
      <c r="C244" s="8"/>
      <c r="D244" s="9" t="s">
        <v>359</v>
      </c>
      <c r="E244" s="22"/>
      <c r="F244" s="22"/>
      <c r="G244" s="22"/>
    </row>
    <row r="245" spans="1:7" ht="22.5" x14ac:dyDescent="0.25">
      <c r="A245" s="10" t="s">
        <v>360</v>
      </c>
      <c r="B245" s="10" t="s">
        <v>17</v>
      </c>
      <c r="C245" s="10" t="s">
        <v>70</v>
      </c>
      <c r="D245" s="15" t="s">
        <v>361</v>
      </c>
      <c r="E245" s="22">
        <v>1</v>
      </c>
      <c r="F245" s="22">
        <v>375.75</v>
      </c>
      <c r="G245" s="23">
        <f>ROUND(E245*F245,2)</f>
        <v>375.75</v>
      </c>
    </row>
    <row r="246" spans="1:7" ht="146.25" x14ac:dyDescent="0.25">
      <c r="A246" s="8"/>
      <c r="B246" s="8"/>
      <c r="C246" s="8"/>
      <c r="D246" s="9" t="s">
        <v>362</v>
      </c>
      <c r="E246" s="22"/>
      <c r="F246" s="22"/>
      <c r="G246" s="22"/>
    </row>
    <row r="247" spans="1:7" ht="22.5" x14ac:dyDescent="0.25">
      <c r="A247" s="10" t="s">
        <v>363</v>
      </c>
      <c r="B247" s="10" t="s">
        <v>17</v>
      </c>
      <c r="C247" s="10" t="s">
        <v>165</v>
      </c>
      <c r="D247" s="15" t="s">
        <v>364</v>
      </c>
      <c r="E247" s="22">
        <v>1</v>
      </c>
      <c r="F247" s="22">
        <v>608</v>
      </c>
      <c r="G247" s="23">
        <f>ROUND(E247*F247,2)</f>
        <v>608</v>
      </c>
    </row>
    <row r="248" spans="1:7" ht="90" x14ac:dyDescent="0.25">
      <c r="A248" s="8"/>
      <c r="B248" s="8"/>
      <c r="C248" s="8"/>
      <c r="D248" s="9" t="s">
        <v>365</v>
      </c>
      <c r="E248" s="22"/>
      <c r="F248" s="22"/>
      <c r="G248" s="22"/>
    </row>
    <row r="249" spans="1:7" ht="22.5" x14ac:dyDescent="0.25">
      <c r="A249" s="10" t="s">
        <v>366</v>
      </c>
      <c r="B249" s="10" t="s">
        <v>17</v>
      </c>
      <c r="C249" s="10" t="s">
        <v>70</v>
      </c>
      <c r="D249" s="15" t="s">
        <v>367</v>
      </c>
      <c r="E249" s="22">
        <v>1</v>
      </c>
      <c r="F249" s="22">
        <v>548.48</v>
      </c>
      <c r="G249" s="23">
        <f>ROUND(E249*F249,2)</f>
        <v>548.48</v>
      </c>
    </row>
    <row r="250" spans="1:7" ht="78.75" x14ac:dyDescent="0.25">
      <c r="A250" s="8"/>
      <c r="B250" s="8"/>
      <c r="C250" s="8"/>
      <c r="D250" s="9" t="s">
        <v>368</v>
      </c>
      <c r="E250" s="22"/>
      <c r="F250" s="22"/>
      <c r="G250" s="22"/>
    </row>
    <row r="251" spans="1:7" ht="22.5" x14ac:dyDescent="0.25">
      <c r="A251" s="10" t="s">
        <v>369</v>
      </c>
      <c r="B251" s="10" t="s">
        <v>17</v>
      </c>
      <c r="C251" s="10" t="s">
        <v>70</v>
      </c>
      <c r="D251" s="15" t="s">
        <v>370</v>
      </c>
      <c r="E251" s="22">
        <v>2</v>
      </c>
      <c r="F251" s="22">
        <v>804.57</v>
      </c>
      <c r="G251" s="23">
        <f>ROUND(E251*F251,2)</f>
        <v>1609.14</v>
      </c>
    </row>
    <row r="252" spans="1:7" ht="90" x14ac:dyDescent="0.25">
      <c r="A252" s="8"/>
      <c r="B252" s="8"/>
      <c r="C252" s="8"/>
      <c r="D252" s="9" t="s">
        <v>371</v>
      </c>
      <c r="E252" s="22"/>
      <c r="F252" s="22"/>
      <c r="G252" s="22"/>
    </row>
    <row r="253" spans="1:7" ht="22.5" x14ac:dyDescent="0.25">
      <c r="A253" s="10" t="s">
        <v>372</v>
      </c>
      <c r="B253" s="10" t="s">
        <v>17</v>
      </c>
      <c r="C253" s="10" t="s">
        <v>165</v>
      </c>
      <c r="D253" s="15" t="s">
        <v>373</v>
      </c>
      <c r="E253" s="22">
        <v>1</v>
      </c>
      <c r="F253" s="22">
        <v>419.36</v>
      </c>
      <c r="G253" s="23">
        <f>ROUND(E253*F253,2)</f>
        <v>419.36</v>
      </c>
    </row>
    <row r="254" spans="1:7" ht="112.5" x14ac:dyDescent="0.25">
      <c r="A254" s="8"/>
      <c r="B254" s="8"/>
      <c r="C254" s="8"/>
      <c r="D254" s="9" t="s">
        <v>374</v>
      </c>
      <c r="E254" s="22"/>
      <c r="F254" s="22"/>
      <c r="G254" s="22"/>
    </row>
    <row r="255" spans="1:7" x14ac:dyDescent="0.25">
      <c r="A255" s="10" t="s">
        <v>375</v>
      </c>
      <c r="B255" s="10" t="s">
        <v>17</v>
      </c>
      <c r="C255" s="10" t="s">
        <v>70</v>
      </c>
      <c r="D255" s="15" t="s">
        <v>376</v>
      </c>
      <c r="E255" s="22">
        <v>2</v>
      </c>
      <c r="F255" s="22">
        <v>95</v>
      </c>
      <c r="G255" s="23">
        <f>ROUND(E255*F255,2)</f>
        <v>190</v>
      </c>
    </row>
    <row r="256" spans="1:7" ht="22.5" x14ac:dyDescent="0.25">
      <c r="A256" s="8"/>
      <c r="B256" s="8"/>
      <c r="C256" s="8"/>
      <c r="D256" s="9" t="s">
        <v>377</v>
      </c>
      <c r="E256" s="22"/>
      <c r="F256" s="22"/>
      <c r="G256" s="22"/>
    </row>
    <row r="257" spans="1:7" ht="22.5" x14ac:dyDescent="0.25">
      <c r="A257" s="10" t="s">
        <v>378</v>
      </c>
      <c r="B257" s="10" t="s">
        <v>17</v>
      </c>
      <c r="C257" s="10" t="s">
        <v>165</v>
      </c>
      <c r="D257" s="15" t="s">
        <v>379</v>
      </c>
      <c r="E257" s="22">
        <v>2</v>
      </c>
      <c r="F257" s="22">
        <v>399.49</v>
      </c>
      <c r="G257" s="23">
        <f>ROUND(E257*F257,2)</f>
        <v>798.98</v>
      </c>
    </row>
    <row r="258" spans="1:7" ht="90" x14ac:dyDescent="0.25">
      <c r="A258" s="8"/>
      <c r="B258" s="8"/>
      <c r="C258" s="8"/>
      <c r="D258" s="9" t="s">
        <v>380</v>
      </c>
      <c r="E258" s="22"/>
      <c r="F258" s="22"/>
      <c r="G258" s="22"/>
    </row>
    <row r="259" spans="1:7" x14ac:dyDescent="0.25">
      <c r="A259" s="10" t="s">
        <v>381</v>
      </c>
      <c r="B259" s="10" t="s">
        <v>17</v>
      </c>
      <c r="C259" s="10" t="s">
        <v>40</v>
      </c>
      <c r="D259" s="15" t="s">
        <v>382</v>
      </c>
      <c r="E259" s="22">
        <v>15</v>
      </c>
      <c r="F259" s="22">
        <v>190.35</v>
      </c>
      <c r="G259" s="23">
        <f>ROUND(E259*F259,2)</f>
        <v>2855.25</v>
      </c>
    </row>
    <row r="260" spans="1:7" ht="225" x14ac:dyDescent="0.25">
      <c r="A260" s="8"/>
      <c r="B260" s="8"/>
      <c r="C260" s="8"/>
      <c r="D260" s="9" t="s">
        <v>383</v>
      </c>
      <c r="E260" s="22"/>
      <c r="F260" s="22"/>
      <c r="G260" s="22"/>
    </row>
    <row r="261" spans="1:7" x14ac:dyDescent="0.25">
      <c r="A261" s="8"/>
      <c r="B261" s="8"/>
      <c r="C261" s="8"/>
      <c r="D261" s="16" t="s">
        <v>384</v>
      </c>
      <c r="E261" s="22">
        <v>1</v>
      </c>
      <c r="F261" s="21">
        <f>G223+G225+G227+G229+G231+G233+G235+G237+G239+G241+G243+G245+G247+G249+G251+G253+G255+G257+G259</f>
        <v>35153.549999999996</v>
      </c>
      <c r="G261" s="21">
        <f>ROUND(F261*E261,2)</f>
        <v>35153.550000000003</v>
      </c>
    </row>
    <row r="262" spans="1:7" ht="0.95" customHeight="1" x14ac:dyDescent="0.25">
      <c r="A262" s="11"/>
      <c r="B262" s="11"/>
      <c r="C262" s="11"/>
      <c r="D262" s="17"/>
      <c r="E262" s="24"/>
      <c r="F262" s="24"/>
      <c r="G262" s="24"/>
    </row>
    <row r="263" spans="1:7" x14ac:dyDescent="0.25">
      <c r="A263" s="6" t="s">
        <v>385</v>
      </c>
      <c r="B263" s="6" t="s">
        <v>11</v>
      </c>
      <c r="C263" s="6" t="s">
        <v>0</v>
      </c>
      <c r="D263" s="13" t="s">
        <v>386</v>
      </c>
      <c r="E263" s="21">
        <f>E294</f>
        <v>1</v>
      </c>
      <c r="F263" s="21">
        <f>F294</f>
        <v>4176.78</v>
      </c>
      <c r="G263" s="21">
        <f>G294</f>
        <v>4176.78</v>
      </c>
    </row>
    <row r="264" spans="1:7" ht="22.5" x14ac:dyDescent="0.25">
      <c r="A264" s="10" t="s">
        <v>387</v>
      </c>
      <c r="B264" s="10" t="s">
        <v>17</v>
      </c>
      <c r="C264" s="10" t="s">
        <v>152</v>
      </c>
      <c r="D264" s="15" t="s">
        <v>388</v>
      </c>
      <c r="E264" s="22">
        <v>1</v>
      </c>
      <c r="F264" s="22">
        <v>350</v>
      </c>
      <c r="G264" s="23">
        <f>ROUND(E264*F264,2)</f>
        <v>350</v>
      </c>
    </row>
    <row r="265" spans="1:7" ht="213.75" x14ac:dyDescent="0.25">
      <c r="A265" s="8"/>
      <c r="B265" s="8"/>
      <c r="C265" s="8"/>
      <c r="D265" s="9" t="s">
        <v>389</v>
      </c>
      <c r="E265" s="22"/>
      <c r="F265" s="22"/>
      <c r="G265" s="22"/>
    </row>
    <row r="266" spans="1:7" x14ac:dyDescent="0.25">
      <c r="A266" s="10" t="s">
        <v>390</v>
      </c>
      <c r="B266" s="10" t="s">
        <v>17</v>
      </c>
      <c r="C266" s="10" t="s">
        <v>70</v>
      </c>
      <c r="D266" s="15" t="s">
        <v>391</v>
      </c>
      <c r="E266" s="22">
        <v>5</v>
      </c>
      <c r="F266" s="22">
        <v>250</v>
      </c>
      <c r="G266" s="23">
        <f>ROUND(E266*F266,2)</f>
        <v>1250</v>
      </c>
    </row>
    <row r="267" spans="1:7" ht="90" x14ac:dyDescent="0.25">
      <c r="A267" s="8"/>
      <c r="B267" s="8"/>
      <c r="C267" s="8"/>
      <c r="D267" s="9" t="s">
        <v>392</v>
      </c>
      <c r="E267" s="22"/>
      <c r="F267" s="22"/>
      <c r="G267" s="22"/>
    </row>
    <row r="268" spans="1:7" x14ac:dyDescent="0.25">
      <c r="A268" s="10" t="s">
        <v>393</v>
      </c>
      <c r="B268" s="10" t="s">
        <v>17</v>
      </c>
      <c r="C268" s="10" t="s">
        <v>70</v>
      </c>
      <c r="D268" s="15" t="s">
        <v>394</v>
      </c>
      <c r="E268" s="22">
        <v>3</v>
      </c>
      <c r="F268" s="22">
        <v>0</v>
      </c>
      <c r="G268" s="23">
        <f>ROUND(E268*F268,2)</f>
        <v>0</v>
      </c>
    </row>
    <row r="269" spans="1:7" ht="67.5" x14ac:dyDescent="0.25">
      <c r="A269" s="8"/>
      <c r="B269" s="8"/>
      <c r="C269" s="8"/>
      <c r="D269" s="9" t="s">
        <v>395</v>
      </c>
      <c r="E269" s="22"/>
      <c r="F269" s="22"/>
      <c r="G269" s="22"/>
    </row>
    <row r="270" spans="1:7" ht="22.5" x14ac:dyDescent="0.25">
      <c r="A270" s="10" t="s">
        <v>396</v>
      </c>
      <c r="B270" s="10" t="s">
        <v>17</v>
      </c>
      <c r="C270" s="10" t="s">
        <v>40</v>
      </c>
      <c r="D270" s="15" t="s">
        <v>397</v>
      </c>
      <c r="E270" s="22">
        <v>12</v>
      </c>
      <c r="F270" s="22">
        <v>57.1</v>
      </c>
      <c r="G270" s="23">
        <f>ROUND(E270*F270,2)</f>
        <v>685.2</v>
      </c>
    </row>
    <row r="271" spans="1:7" ht="146.25" x14ac:dyDescent="0.25">
      <c r="A271" s="8"/>
      <c r="B271" s="8"/>
      <c r="C271" s="8"/>
      <c r="D271" s="9" t="s">
        <v>398</v>
      </c>
      <c r="E271" s="22"/>
      <c r="F271" s="22"/>
      <c r="G271" s="22"/>
    </row>
    <row r="272" spans="1:7" x14ac:dyDescent="0.25">
      <c r="A272" s="10" t="s">
        <v>399</v>
      </c>
      <c r="B272" s="10" t="s">
        <v>17</v>
      </c>
      <c r="C272" s="10" t="s">
        <v>70</v>
      </c>
      <c r="D272" s="15" t="s">
        <v>400</v>
      </c>
      <c r="E272" s="22">
        <v>155</v>
      </c>
      <c r="F272" s="22">
        <v>0</v>
      </c>
      <c r="G272" s="23">
        <f>ROUND(E272*F272,2)</f>
        <v>0</v>
      </c>
    </row>
    <row r="273" spans="1:7" ht="123.75" x14ac:dyDescent="0.25">
      <c r="A273" s="8"/>
      <c r="B273" s="8"/>
      <c r="C273" s="8"/>
      <c r="D273" s="9" t="s">
        <v>401</v>
      </c>
      <c r="E273" s="22"/>
      <c r="F273" s="22"/>
      <c r="G273" s="22"/>
    </row>
    <row r="274" spans="1:7" x14ac:dyDescent="0.25">
      <c r="A274" s="10" t="s">
        <v>402</v>
      </c>
      <c r="B274" s="10" t="s">
        <v>17</v>
      </c>
      <c r="C274" s="10" t="s">
        <v>40</v>
      </c>
      <c r="D274" s="15" t="s">
        <v>403</v>
      </c>
      <c r="E274" s="22">
        <v>50</v>
      </c>
      <c r="F274" s="22">
        <v>11.09</v>
      </c>
      <c r="G274" s="23">
        <f>ROUND(E274*F274,2)</f>
        <v>554.5</v>
      </c>
    </row>
    <row r="275" spans="1:7" ht="123.75" x14ac:dyDescent="0.25">
      <c r="A275" s="8"/>
      <c r="B275" s="8"/>
      <c r="C275" s="8"/>
      <c r="D275" s="9" t="s">
        <v>404</v>
      </c>
      <c r="E275" s="22"/>
      <c r="F275" s="22"/>
      <c r="G275" s="22"/>
    </row>
    <row r="276" spans="1:7" x14ac:dyDescent="0.25">
      <c r="A276" s="10" t="s">
        <v>405</v>
      </c>
      <c r="B276" s="10" t="s">
        <v>17</v>
      </c>
      <c r="C276" s="10" t="s">
        <v>40</v>
      </c>
      <c r="D276" s="15" t="s">
        <v>406</v>
      </c>
      <c r="E276" s="22">
        <v>15</v>
      </c>
      <c r="F276" s="22">
        <v>0</v>
      </c>
      <c r="G276" s="23">
        <f>ROUND(E276*F276,2)</f>
        <v>0</v>
      </c>
    </row>
    <row r="277" spans="1:7" ht="112.5" x14ac:dyDescent="0.25">
      <c r="A277" s="8"/>
      <c r="B277" s="8"/>
      <c r="C277" s="8"/>
      <c r="D277" s="9" t="s">
        <v>407</v>
      </c>
      <c r="E277" s="22"/>
      <c r="F277" s="22"/>
      <c r="G277" s="22"/>
    </row>
    <row r="278" spans="1:7" ht="22.5" x14ac:dyDescent="0.25">
      <c r="A278" s="10" t="s">
        <v>408</v>
      </c>
      <c r="B278" s="10" t="s">
        <v>17</v>
      </c>
      <c r="C278" s="10" t="s">
        <v>40</v>
      </c>
      <c r="D278" s="15" t="s">
        <v>409</v>
      </c>
      <c r="E278" s="22">
        <v>10</v>
      </c>
      <c r="F278" s="22">
        <v>6</v>
      </c>
      <c r="G278" s="23">
        <f>ROUND(E278*F278,2)</f>
        <v>60</v>
      </c>
    </row>
    <row r="279" spans="1:7" ht="112.5" x14ac:dyDescent="0.25">
      <c r="A279" s="8"/>
      <c r="B279" s="8"/>
      <c r="C279" s="8"/>
      <c r="D279" s="9" t="s">
        <v>410</v>
      </c>
      <c r="E279" s="22"/>
      <c r="F279" s="22"/>
      <c r="G279" s="22"/>
    </row>
    <row r="280" spans="1:7" x14ac:dyDescent="0.25">
      <c r="A280" s="10" t="s">
        <v>411</v>
      </c>
      <c r="B280" s="10" t="s">
        <v>17</v>
      </c>
      <c r="C280" s="10" t="s">
        <v>40</v>
      </c>
      <c r="D280" s="15" t="s">
        <v>412</v>
      </c>
      <c r="E280" s="22">
        <v>5</v>
      </c>
      <c r="F280" s="22">
        <v>18.78</v>
      </c>
      <c r="G280" s="23">
        <f>ROUND(E280*F280,2)</f>
        <v>93.9</v>
      </c>
    </row>
    <row r="281" spans="1:7" ht="123.75" x14ac:dyDescent="0.25">
      <c r="A281" s="8"/>
      <c r="B281" s="8"/>
      <c r="C281" s="8"/>
      <c r="D281" s="9" t="s">
        <v>413</v>
      </c>
      <c r="E281" s="22"/>
      <c r="F281" s="22"/>
      <c r="G281" s="22"/>
    </row>
    <row r="282" spans="1:7" x14ac:dyDescent="0.25">
      <c r="A282" s="10" t="s">
        <v>414</v>
      </c>
      <c r="B282" s="10" t="s">
        <v>17</v>
      </c>
      <c r="C282" s="10" t="s">
        <v>40</v>
      </c>
      <c r="D282" s="15" t="s">
        <v>415</v>
      </c>
      <c r="E282" s="22">
        <v>22</v>
      </c>
      <c r="F282" s="22">
        <v>11.09</v>
      </c>
      <c r="G282" s="23">
        <f>ROUND(E282*F282,2)</f>
        <v>243.98</v>
      </c>
    </row>
    <row r="283" spans="1:7" ht="67.5" x14ac:dyDescent="0.25">
      <c r="A283" s="8"/>
      <c r="B283" s="8"/>
      <c r="C283" s="8"/>
      <c r="D283" s="9" t="s">
        <v>416</v>
      </c>
      <c r="E283" s="22"/>
      <c r="F283" s="22"/>
      <c r="G283" s="22"/>
    </row>
    <row r="284" spans="1:7" ht="22.5" x14ac:dyDescent="0.25">
      <c r="A284" s="10" t="s">
        <v>417</v>
      </c>
      <c r="B284" s="10" t="s">
        <v>17</v>
      </c>
      <c r="C284" s="10" t="s">
        <v>40</v>
      </c>
      <c r="D284" s="15" t="s">
        <v>418</v>
      </c>
      <c r="E284" s="22">
        <v>10</v>
      </c>
      <c r="F284" s="22">
        <v>7.76</v>
      </c>
      <c r="G284" s="23">
        <f>ROUND(E284*F284,2)</f>
        <v>77.599999999999994</v>
      </c>
    </row>
    <row r="285" spans="1:7" ht="123.75" x14ac:dyDescent="0.25">
      <c r="A285" s="8"/>
      <c r="B285" s="8"/>
      <c r="C285" s="8"/>
      <c r="D285" s="9" t="s">
        <v>419</v>
      </c>
      <c r="E285" s="22"/>
      <c r="F285" s="22"/>
      <c r="G285" s="22"/>
    </row>
    <row r="286" spans="1:7" x14ac:dyDescent="0.25">
      <c r="A286" s="10" t="s">
        <v>420</v>
      </c>
      <c r="B286" s="10" t="s">
        <v>17</v>
      </c>
      <c r="C286" s="10" t="s">
        <v>40</v>
      </c>
      <c r="D286" s="15" t="s">
        <v>421</v>
      </c>
      <c r="E286" s="22">
        <v>15</v>
      </c>
      <c r="F286" s="22">
        <v>12.26</v>
      </c>
      <c r="G286" s="23">
        <f>ROUND(E286*F286,2)</f>
        <v>183.9</v>
      </c>
    </row>
    <row r="287" spans="1:7" ht="225" x14ac:dyDescent="0.25">
      <c r="A287" s="8"/>
      <c r="B287" s="8"/>
      <c r="C287" s="8"/>
      <c r="D287" s="9" t="s">
        <v>422</v>
      </c>
      <c r="E287" s="22"/>
      <c r="F287" s="22"/>
      <c r="G287" s="22"/>
    </row>
    <row r="288" spans="1:7" x14ac:dyDescent="0.25">
      <c r="A288" s="10" t="s">
        <v>423</v>
      </c>
      <c r="B288" s="10" t="s">
        <v>17</v>
      </c>
      <c r="C288" s="10" t="s">
        <v>40</v>
      </c>
      <c r="D288" s="15" t="s">
        <v>424</v>
      </c>
      <c r="E288" s="22">
        <v>10</v>
      </c>
      <c r="F288" s="22">
        <v>16.62</v>
      </c>
      <c r="G288" s="23">
        <f>ROUND(E288*F288,2)</f>
        <v>166.2</v>
      </c>
    </row>
    <row r="289" spans="1:7" ht="225" x14ac:dyDescent="0.25">
      <c r="A289" s="8"/>
      <c r="B289" s="8"/>
      <c r="C289" s="8"/>
      <c r="D289" s="9" t="s">
        <v>425</v>
      </c>
      <c r="E289" s="22"/>
      <c r="F289" s="22"/>
      <c r="G289" s="22"/>
    </row>
    <row r="290" spans="1:7" x14ac:dyDescent="0.25">
      <c r="A290" s="10" t="s">
        <v>426</v>
      </c>
      <c r="B290" s="10" t="s">
        <v>17</v>
      </c>
      <c r="C290" s="10" t="s">
        <v>40</v>
      </c>
      <c r="D290" s="15" t="s">
        <v>427</v>
      </c>
      <c r="E290" s="22">
        <v>30</v>
      </c>
      <c r="F290" s="22">
        <v>17.05</v>
      </c>
      <c r="G290" s="23">
        <f>ROUND(E290*F290,2)</f>
        <v>511.5</v>
      </c>
    </row>
    <row r="291" spans="1:7" ht="213.75" x14ac:dyDescent="0.25">
      <c r="A291" s="8"/>
      <c r="B291" s="8"/>
      <c r="C291" s="8"/>
      <c r="D291" s="9" t="s">
        <v>428</v>
      </c>
      <c r="E291" s="22"/>
      <c r="F291" s="22"/>
      <c r="G291" s="22"/>
    </row>
    <row r="292" spans="1:7" x14ac:dyDescent="0.25">
      <c r="A292" s="10" t="s">
        <v>429</v>
      </c>
      <c r="B292" s="10" t="s">
        <v>17</v>
      </c>
      <c r="C292" s="10" t="s">
        <v>70</v>
      </c>
      <c r="D292" s="15" t="s">
        <v>430</v>
      </c>
      <c r="E292" s="22">
        <v>4</v>
      </c>
      <c r="F292" s="22">
        <v>0</v>
      </c>
      <c r="G292" s="23">
        <f>ROUND(E292*F292,2)</f>
        <v>0</v>
      </c>
    </row>
    <row r="293" spans="1:7" ht="112.5" x14ac:dyDescent="0.25">
      <c r="A293" s="8"/>
      <c r="B293" s="8"/>
      <c r="C293" s="8"/>
      <c r="D293" s="9" t="s">
        <v>431</v>
      </c>
      <c r="E293" s="22"/>
      <c r="F293" s="22"/>
      <c r="G293" s="22"/>
    </row>
    <row r="294" spans="1:7" x14ac:dyDescent="0.25">
      <c r="A294" s="8"/>
      <c r="B294" s="8"/>
      <c r="C294" s="8"/>
      <c r="D294" s="16" t="s">
        <v>432</v>
      </c>
      <c r="E294" s="22">
        <v>1</v>
      </c>
      <c r="F294" s="21">
        <f>G264+G266+G268+G270+G272+G274+G276+G278+G280+G282+G284+G286+G288+G290+G292</f>
        <v>4176.78</v>
      </c>
      <c r="G294" s="21">
        <f>ROUND(F294*E294,2)</f>
        <v>4176.78</v>
      </c>
    </row>
    <row r="295" spans="1:7" ht="0.95" customHeight="1" x14ac:dyDescent="0.25">
      <c r="A295" s="11"/>
      <c r="B295" s="11"/>
      <c r="C295" s="11"/>
      <c r="D295" s="17"/>
      <c r="E295" s="24"/>
      <c r="F295" s="24"/>
      <c r="G295" s="24"/>
    </row>
    <row r="296" spans="1:7" ht="22.5" x14ac:dyDescent="0.25">
      <c r="A296" s="6" t="s">
        <v>433</v>
      </c>
      <c r="B296" s="6" t="s">
        <v>11</v>
      </c>
      <c r="C296" s="6" t="s">
        <v>0</v>
      </c>
      <c r="D296" s="13" t="s">
        <v>434</v>
      </c>
      <c r="E296" s="21">
        <f>E406</f>
        <v>1</v>
      </c>
      <c r="F296" s="21">
        <f>F406</f>
        <v>53726.320000000007</v>
      </c>
      <c r="G296" s="21">
        <f>G406</f>
        <v>53726.32</v>
      </c>
    </row>
    <row r="297" spans="1:7" x14ac:dyDescent="0.25">
      <c r="A297" s="7" t="s">
        <v>435</v>
      </c>
      <c r="B297" s="7" t="s">
        <v>11</v>
      </c>
      <c r="C297" s="7" t="s">
        <v>0</v>
      </c>
      <c r="D297" s="14" t="s">
        <v>436</v>
      </c>
      <c r="E297" s="21">
        <f>E344</f>
        <v>1</v>
      </c>
      <c r="F297" s="21">
        <f>F344</f>
        <v>36431.72</v>
      </c>
      <c r="G297" s="21">
        <f>G344</f>
        <v>36431.72</v>
      </c>
    </row>
    <row r="298" spans="1:7" x14ac:dyDescent="0.25">
      <c r="A298" s="10" t="s">
        <v>437</v>
      </c>
      <c r="B298" s="10" t="s">
        <v>17</v>
      </c>
      <c r="C298" s="10" t="s">
        <v>70</v>
      </c>
      <c r="D298" s="15" t="s">
        <v>438</v>
      </c>
      <c r="E298" s="22">
        <v>1</v>
      </c>
      <c r="F298" s="22">
        <v>872.11</v>
      </c>
      <c r="G298" s="23">
        <f>ROUND(E298*F298,2)</f>
        <v>872.11</v>
      </c>
    </row>
    <row r="299" spans="1:7" ht="123.75" x14ac:dyDescent="0.25">
      <c r="A299" s="8"/>
      <c r="B299" s="8"/>
      <c r="C299" s="8"/>
      <c r="D299" s="9" t="s">
        <v>439</v>
      </c>
      <c r="E299" s="22"/>
      <c r="F299" s="22"/>
      <c r="G299" s="22"/>
    </row>
    <row r="300" spans="1:7" x14ac:dyDescent="0.25">
      <c r="A300" s="10" t="s">
        <v>440</v>
      </c>
      <c r="B300" s="10" t="s">
        <v>17</v>
      </c>
      <c r="C300" s="10" t="s">
        <v>70</v>
      </c>
      <c r="D300" s="15" t="s">
        <v>441</v>
      </c>
      <c r="E300" s="22">
        <v>1</v>
      </c>
      <c r="F300" s="22">
        <v>450</v>
      </c>
      <c r="G300" s="23">
        <f>ROUND(E300*F300,2)</f>
        <v>450</v>
      </c>
    </row>
    <row r="301" spans="1:7" ht="112.5" x14ac:dyDescent="0.25">
      <c r="A301" s="8"/>
      <c r="B301" s="8"/>
      <c r="C301" s="8"/>
      <c r="D301" s="9" t="s">
        <v>442</v>
      </c>
      <c r="E301" s="22"/>
      <c r="F301" s="22"/>
      <c r="G301" s="22"/>
    </row>
    <row r="302" spans="1:7" x14ac:dyDescent="0.25">
      <c r="A302" s="10" t="s">
        <v>443</v>
      </c>
      <c r="B302" s="10" t="s">
        <v>17</v>
      </c>
      <c r="C302" s="10" t="s">
        <v>70</v>
      </c>
      <c r="D302" s="15" t="s">
        <v>444</v>
      </c>
      <c r="E302" s="22">
        <v>1</v>
      </c>
      <c r="F302" s="22">
        <v>333.69</v>
      </c>
      <c r="G302" s="23">
        <f>ROUND(E302*F302,2)</f>
        <v>333.69</v>
      </c>
    </row>
    <row r="303" spans="1:7" ht="90" x14ac:dyDescent="0.25">
      <c r="A303" s="8"/>
      <c r="B303" s="8"/>
      <c r="C303" s="8"/>
      <c r="D303" s="9" t="s">
        <v>445</v>
      </c>
      <c r="E303" s="22"/>
      <c r="F303" s="22"/>
      <c r="G303" s="22"/>
    </row>
    <row r="304" spans="1:7" ht="22.5" x14ac:dyDescent="0.25">
      <c r="A304" s="10" t="s">
        <v>446</v>
      </c>
      <c r="B304" s="10" t="s">
        <v>17</v>
      </c>
      <c r="C304" s="10" t="s">
        <v>70</v>
      </c>
      <c r="D304" s="15" t="s">
        <v>447</v>
      </c>
      <c r="E304" s="22">
        <v>1</v>
      </c>
      <c r="F304" s="22">
        <v>7500</v>
      </c>
      <c r="G304" s="23">
        <f>ROUND(E304*F304,2)</f>
        <v>7500</v>
      </c>
    </row>
    <row r="305" spans="1:7" ht="112.5" x14ac:dyDescent="0.25">
      <c r="A305" s="8"/>
      <c r="B305" s="8"/>
      <c r="C305" s="8"/>
      <c r="D305" s="9" t="s">
        <v>448</v>
      </c>
      <c r="E305" s="22"/>
      <c r="F305" s="22"/>
      <c r="G305" s="22"/>
    </row>
    <row r="306" spans="1:7" x14ac:dyDescent="0.25">
      <c r="A306" s="10" t="s">
        <v>449</v>
      </c>
      <c r="B306" s="10" t="s">
        <v>17</v>
      </c>
      <c r="C306" s="10" t="s">
        <v>40</v>
      </c>
      <c r="D306" s="15" t="s">
        <v>450</v>
      </c>
      <c r="E306" s="22">
        <v>1729</v>
      </c>
      <c r="F306" s="22">
        <v>2.19</v>
      </c>
      <c r="G306" s="23">
        <f>ROUND(E306*F306,2)</f>
        <v>3786.51</v>
      </c>
    </row>
    <row r="307" spans="1:7" ht="112.5" x14ac:dyDescent="0.25">
      <c r="A307" s="8"/>
      <c r="B307" s="8"/>
      <c r="C307" s="8"/>
      <c r="D307" s="9" t="s">
        <v>451</v>
      </c>
      <c r="E307" s="22"/>
      <c r="F307" s="22"/>
      <c r="G307" s="22"/>
    </row>
    <row r="308" spans="1:7" x14ac:dyDescent="0.25">
      <c r="A308" s="10" t="s">
        <v>452</v>
      </c>
      <c r="B308" s="10" t="s">
        <v>17</v>
      </c>
      <c r="C308" s="10" t="s">
        <v>40</v>
      </c>
      <c r="D308" s="15" t="s">
        <v>453</v>
      </c>
      <c r="E308" s="22">
        <v>845</v>
      </c>
      <c r="F308" s="22">
        <v>2.62</v>
      </c>
      <c r="G308" s="23">
        <f>ROUND(E308*F308,2)</f>
        <v>2213.9</v>
      </c>
    </row>
    <row r="309" spans="1:7" ht="123.75" x14ac:dyDescent="0.25">
      <c r="A309" s="8"/>
      <c r="B309" s="8"/>
      <c r="C309" s="8"/>
      <c r="D309" s="9" t="s">
        <v>454</v>
      </c>
      <c r="E309" s="22"/>
      <c r="F309" s="22"/>
      <c r="G309" s="22"/>
    </row>
    <row r="310" spans="1:7" x14ac:dyDescent="0.25">
      <c r="A310" s="10" t="s">
        <v>455</v>
      </c>
      <c r="B310" s="10" t="s">
        <v>17</v>
      </c>
      <c r="C310" s="10" t="s">
        <v>40</v>
      </c>
      <c r="D310" s="15" t="s">
        <v>456</v>
      </c>
      <c r="E310" s="22">
        <v>13</v>
      </c>
      <c r="F310" s="22">
        <v>3.55</v>
      </c>
      <c r="G310" s="23">
        <f>ROUND(E310*F310,2)</f>
        <v>46.15</v>
      </c>
    </row>
    <row r="311" spans="1:7" ht="168.75" x14ac:dyDescent="0.25">
      <c r="A311" s="8"/>
      <c r="B311" s="8"/>
      <c r="C311" s="8"/>
      <c r="D311" s="9" t="s">
        <v>457</v>
      </c>
      <c r="E311" s="22"/>
      <c r="F311" s="22"/>
      <c r="G311" s="22"/>
    </row>
    <row r="312" spans="1:7" ht="22.5" x14ac:dyDescent="0.25">
      <c r="A312" s="10" t="s">
        <v>458</v>
      </c>
      <c r="B312" s="10" t="s">
        <v>17</v>
      </c>
      <c r="C312" s="10" t="s">
        <v>40</v>
      </c>
      <c r="D312" s="15" t="s">
        <v>459</v>
      </c>
      <c r="E312" s="22">
        <v>39</v>
      </c>
      <c r="F312" s="22">
        <v>4.6500000000000004</v>
      </c>
      <c r="G312" s="23">
        <f>ROUND(E312*F312,2)</f>
        <v>181.35</v>
      </c>
    </row>
    <row r="313" spans="1:7" ht="168.75" x14ac:dyDescent="0.25">
      <c r="A313" s="8"/>
      <c r="B313" s="8"/>
      <c r="C313" s="8"/>
      <c r="D313" s="9" t="s">
        <v>460</v>
      </c>
      <c r="E313" s="22"/>
      <c r="F313" s="22"/>
      <c r="G313" s="22"/>
    </row>
    <row r="314" spans="1:7" x14ac:dyDescent="0.25">
      <c r="A314" s="10" t="s">
        <v>461</v>
      </c>
      <c r="B314" s="10" t="s">
        <v>17</v>
      </c>
      <c r="C314" s="10" t="s">
        <v>40</v>
      </c>
      <c r="D314" s="15" t="s">
        <v>462</v>
      </c>
      <c r="E314" s="22">
        <v>123.5</v>
      </c>
      <c r="F314" s="22">
        <v>13.31</v>
      </c>
      <c r="G314" s="23">
        <f>ROUND(E314*F314,2)</f>
        <v>1643.79</v>
      </c>
    </row>
    <row r="315" spans="1:7" ht="168.75" x14ac:dyDescent="0.25">
      <c r="A315" s="8"/>
      <c r="B315" s="8"/>
      <c r="C315" s="8"/>
      <c r="D315" s="9" t="s">
        <v>463</v>
      </c>
      <c r="E315" s="22"/>
      <c r="F315" s="22"/>
      <c r="G315" s="22"/>
    </row>
    <row r="316" spans="1:7" x14ac:dyDescent="0.25">
      <c r="A316" s="10" t="s">
        <v>464</v>
      </c>
      <c r="B316" s="10" t="s">
        <v>17</v>
      </c>
      <c r="C316" s="10" t="s">
        <v>70</v>
      </c>
      <c r="D316" s="15" t="s">
        <v>465</v>
      </c>
      <c r="E316" s="22">
        <v>11</v>
      </c>
      <c r="F316" s="22">
        <v>5.17</v>
      </c>
      <c r="G316" s="23">
        <f>ROUND(E316*F316,2)</f>
        <v>56.87</v>
      </c>
    </row>
    <row r="317" spans="1:7" ht="146.25" x14ac:dyDescent="0.25">
      <c r="A317" s="8"/>
      <c r="B317" s="8"/>
      <c r="C317" s="8"/>
      <c r="D317" s="9" t="s">
        <v>466</v>
      </c>
      <c r="E317" s="22"/>
      <c r="F317" s="22"/>
      <c r="G317" s="22"/>
    </row>
    <row r="318" spans="1:7" x14ac:dyDescent="0.25">
      <c r="A318" s="10" t="s">
        <v>467</v>
      </c>
      <c r="B318" s="10" t="s">
        <v>17</v>
      </c>
      <c r="C318" s="10" t="s">
        <v>40</v>
      </c>
      <c r="D318" s="15" t="s">
        <v>468</v>
      </c>
      <c r="E318" s="22">
        <v>500</v>
      </c>
      <c r="F318" s="22">
        <v>5.04</v>
      </c>
      <c r="G318" s="23">
        <f>ROUND(E318*F318,2)</f>
        <v>2520</v>
      </c>
    </row>
    <row r="319" spans="1:7" ht="67.5" x14ac:dyDescent="0.25">
      <c r="A319" s="8"/>
      <c r="B319" s="8"/>
      <c r="C319" s="8"/>
      <c r="D319" s="9" t="s">
        <v>469</v>
      </c>
      <c r="E319" s="22"/>
      <c r="F319" s="22"/>
      <c r="G319" s="22"/>
    </row>
    <row r="320" spans="1:7" x14ac:dyDescent="0.25">
      <c r="A320" s="10" t="s">
        <v>470</v>
      </c>
      <c r="B320" s="10" t="s">
        <v>17</v>
      </c>
      <c r="C320" s="10" t="s">
        <v>70</v>
      </c>
      <c r="D320" s="15" t="s">
        <v>471</v>
      </c>
      <c r="E320" s="22">
        <v>37</v>
      </c>
      <c r="F320" s="22">
        <v>24</v>
      </c>
      <c r="G320" s="23">
        <f>ROUND(E320*F320,2)</f>
        <v>888</v>
      </c>
    </row>
    <row r="321" spans="1:7" ht="157.5" x14ac:dyDescent="0.25">
      <c r="A321" s="8"/>
      <c r="B321" s="8"/>
      <c r="C321" s="8"/>
      <c r="D321" s="9" t="s">
        <v>472</v>
      </c>
      <c r="E321" s="22"/>
      <c r="F321" s="22"/>
      <c r="G321" s="22"/>
    </row>
    <row r="322" spans="1:7" x14ac:dyDescent="0.25">
      <c r="A322" s="10" t="s">
        <v>473</v>
      </c>
      <c r="B322" s="10" t="s">
        <v>17</v>
      </c>
      <c r="C322" s="10" t="s">
        <v>70</v>
      </c>
      <c r="D322" s="15" t="s">
        <v>474</v>
      </c>
      <c r="E322" s="22">
        <v>2</v>
      </c>
      <c r="F322" s="22">
        <v>22.31</v>
      </c>
      <c r="G322" s="23">
        <f>ROUND(E322*F322,2)</f>
        <v>44.62</v>
      </c>
    </row>
    <row r="323" spans="1:7" ht="168.75" x14ac:dyDescent="0.25">
      <c r="A323" s="8"/>
      <c r="B323" s="8"/>
      <c r="C323" s="8"/>
      <c r="D323" s="9" t="s">
        <v>475</v>
      </c>
      <c r="E323" s="22"/>
      <c r="F323" s="22"/>
      <c r="G323" s="22"/>
    </row>
    <row r="324" spans="1:7" ht="22.5" x14ac:dyDescent="0.25">
      <c r="A324" s="10" t="s">
        <v>476</v>
      </c>
      <c r="B324" s="10" t="s">
        <v>17</v>
      </c>
      <c r="C324" s="10" t="s">
        <v>70</v>
      </c>
      <c r="D324" s="15" t="s">
        <v>477</v>
      </c>
      <c r="E324" s="22">
        <v>4</v>
      </c>
      <c r="F324" s="22">
        <v>69.739999999999995</v>
      </c>
      <c r="G324" s="23">
        <f>ROUND(E324*F324,2)</f>
        <v>278.95999999999998</v>
      </c>
    </row>
    <row r="325" spans="1:7" ht="180" x14ac:dyDescent="0.25">
      <c r="A325" s="8"/>
      <c r="B325" s="8"/>
      <c r="C325" s="8"/>
      <c r="D325" s="9" t="s">
        <v>478</v>
      </c>
      <c r="E325" s="22"/>
      <c r="F325" s="22"/>
      <c r="G325" s="22"/>
    </row>
    <row r="326" spans="1:7" ht="22.5" x14ac:dyDescent="0.25">
      <c r="A326" s="10" t="s">
        <v>479</v>
      </c>
      <c r="B326" s="10" t="s">
        <v>17</v>
      </c>
      <c r="C326" s="10" t="s">
        <v>70</v>
      </c>
      <c r="D326" s="15" t="s">
        <v>480</v>
      </c>
      <c r="E326" s="22">
        <v>3</v>
      </c>
      <c r="F326" s="22">
        <v>66.989999999999995</v>
      </c>
      <c r="G326" s="23">
        <f>ROUND(E326*F326,2)</f>
        <v>200.97</v>
      </c>
    </row>
    <row r="327" spans="1:7" ht="180" x14ac:dyDescent="0.25">
      <c r="A327" s="8"/>
      <c r="B327" s="8"/>
      <c r="C327" s="8"/>
      <c r="D327" s="9" t="s">
        <v>481</v>
      </c>
      <c r="E327" s="22"/>
      <c r="F327" s="22"/>
      <c r="G327" s="22"/>
    </row>
    <row r="328" spans="1:7" ht="22.5" x14ac:dyDescent="0.25">
      <c r="A328" s="10" t="s">
        <v>482</v>
      </c>
      <c r="B328" s="10" t="s">
        <v>17</v>
      </c>
      <c r="C328" s="10" t="s">
        <v>70</v>
      </c>
      <c r="D328" s="15" t="s">
        <v>483</v>
      </c>
      <c r="E328" s="22">
        <v>2</v>
      </c>
      <c r="F328" s="22">
        <v>105.03</v>
      </c>
      <c r="G328" s="23">
        <f>ROUND(E328*F328,2)</f>
        <v>210.06</v>
      </c>
    </row>
    <row r="329" spans="1:7" ht="191.25" x14ac:dyDescent="0.25">
      <c r="A329" s="8"/>
      <c r="B329" s="8"/>
      <c r="C329" s="8"/>
      <c r="D329" s="9" t="s">
        <v>484</v>
      </c>
      <c r="E329" s="22"/>
      <c r="F329" s="22"/>
      <c r="G329" s="22"/>
    </row>
    <row r="330" spans="1:7" ht="22.5" x14ac:dyDescent="0.25">
      <c r="A330" s="10" t="s">
        <v>485</v>
      </c>
      <c r="B330" s="10" t="s">
        <v>17</v>
      </c>
      <c r="C330" s="10" t="s">
        <v>70</v>
      </c>
      <c r="D330" s="15" t="s">
        <v>486</v>
      </c>
      <c r="E330" s="22">
        <v>3</v>
      </c>
      <c r="F330" s="22">
        <v>127.47</v>
      </c>
      <c r="G330" s="23">
        <f>ROUND(E330*F330,2)</f>
        <v>382.41</v>
      </c>
    </row>
    <row r="331" spans="1:7" ht="191.25" x14ac:dyDescent="0.25">
      <c r="A331" s="8"/>
      <c r="B331" s="8"/>
      <c r="C331" s="8"/>
      <c r="D331" s="9" t="s">
        <v>487</v>
      </c>
      <c r="E331" s="22"/>
      <c r="F331" s="22"/>
      <c r="G331" s="22"/>
    </row>
    <row r="332" spans="1:7" ht="22.5" x14ac:dyDescent="0.25">
      <c r="A332" s="10" t="s">
        <v>488</v>
      </c>
      <c r="B332" s="10" t="s">
        <v>17</v>
      </c>
      <c r="C332" s="10" t="s">
        <v>40</v>
      </c>
      <c r="D332" s="15" t="s">
        <v>489</v>
      </c>
      <c r="E332" s="22">
        <v>325</v>
      </c>
      <c r="F332" s="22">
        <v>20.52</v>
      </c>
      <c r="G332" s="23">
        <f>ROUND(E332*F332,2)</f>
        <v>6669</v>
      </c>
    </row>
    <row r="333" spans="1:7" ht="146.25" x14ac:dyDescent="0.25">
      <c r="A333" s="8"/>
      <c r="B333" s="8"/>
      <c r="C333" s="8"/>
      <c r="D333" s="9" t="s">
        <v>490</v>
      </c>
      <c r="E333" s="22"/>
      <c r="F333" s="22"/>
      <c r="G333" s="22"/>
    </row>
    <row r="334" spans="1:7" ht="22.5" x14ac:dyDescent="0.25">
      <c r="A334" s="10" t="s">
        <v>491</v>
      </c>
      <c r="B334" s="10" t="s">
        <v>17</v>
      </c>
      <c r="C334" s="10" t="s">
        <v>40</v>
      </c>
      <c r="D334" s="15" t="s">
        <v>492</v>
      </c>
      <c r="E334" s="22">
        <v>85</v>
      </c>
      <c r="F334" s="22">
        <v>26.84</v>
      </c>
      <c r="G334" s="23">
        <f>ROUND(E334*F334,2)</f>
        <v>2281.4</v>
      </c>
    </row>
    <row r="335" spans="1:7" ht="90" x14ac:dyDescent="0.25">
      <c r="A335" s="8"/>
      <c r="B335" s="8"/>
      <c r="C335" s="8"/>
      <c r="D335" s="9" t="s">
        <v>493</v>
      </c>
      <c r="E335" s="22"/>
      <c r="F335" s="22"/>
      <c r="G335" s="22"/>
    </row>
    <row r="336" spans="1:7" ht="22.5" x14ac:dyDescent="0.25">
      <c r="A336" s="10" t="s">
        <v>494</v>
      </c>
      <c r="B336" s="10" t="s">
        <v>17</v>
      </c>
      <c r="C336" s="10" t="s">
        <v>40</v>
      </c>
      <c r="D336" s="15" t="s">
        <v>495</v>
      </c>
      <c r="E336" s="22">
        <v>125</v>
      </c>
      <c r="F336" s="22">
        <v>34.29</v>
      </c>
      <c r="G336" s="23">
        <f>ROUND(E336*F336,2)</f>
        <v>4286.25</v>
      </c>
    </row>
    <row r="337" spans="1:7" ht="101.25" x14ac:dyDescent="0.25">
      <c r="A337" s="8"/>
      <c r="B337" s="8"/>
      <c r="C337" s="8"/>
      <c r="D337" s="9" t="s">
        <v>496</v>
      </c>
      <c r="E337" s="22"/>
      <c r="F337" s="22"/>
      <c r="G337" s="22"/>
    </row>
    <row r="338" spans="1:7" x14ac:dyDescent="0.25">
      <c r="A338" s="10" t="s">
        <v>497</v>
      </c>
      <c r="B338" s="10" t="s">
        <v>17</v>
      </c>
      <c r="C338" s="10" t="s">
        <v>70</v>
      </c>
      <c r="D338" s="15" t="s">
        <v>498</v>
      </c>
      <c r="E338" s="22">
        <v>4</v>
      </c>
      <c r="F338" s="22">
        <v>5.17</v>
      </c>
      <c r="G338" s="23">
        <f>ROUND(E338*F338,2)</f>
        <v>20.68</v>
      </c>
    </row>
    <row r="339" spans="1:7" ht="146.25" x14ac:dyDescent="0.25">
      <c r="A339" s="8"/>
      <c r="B339" s="8"/>
      <c r="C339" s="8"/>
      <c r="D339" s="9" t="s">
        <v>499</v>
      </c>
      <c r="E339" s="22"/>
      <c r="F339" s="22"/>
      <c r="G339" s="22"/>
    </row>
    <row r="340" spans="1:7" x14ac:dyDescent="0.25">
      <c r="A340" s="10" t="s">
        <v>500</v>
      </c>
      <c r="B340" s="10" t="s">
        <v>17</v>
      </c>
      <c r="C340" s="10" t="s">
        <v>40</v>
      </c>
      <c r="D340" s="15" t="s">
        <v>501</v>
      </c>
      <c r="E340" s="22">
        <v>250</v>
      </c>
      <c r="F340" s="22">
        <v>2.76</v>
      </c>
      <c r="G340" s="23">
        <f>ROUND(E340*F340,2)</f>
        <v>690</v>
      </c>
    </row>
    <row r="341" spans="1:7" ht="112.5" x14ac:dyDescent="0.25">
      <c r="A341" s="8"/>
      <c r="B341" s="8"/>
      <c r="C341" s="8"/>
      <c r="D341" s="9" t="s">
        <v>502</v>
      </c>
      <c r="E341" s="22"/>
      <c r="F341" s="22"/>
      <c r="G341" s="22"/>
    </row>
    <row r="342" spans="1:7" x14ac:dyDescent="0.25">
      <c r="A342" s="10" t="s">
        <v>503</v>
      </c>
      <c r="B342" s="10" t="s">
        <v>17</v>
      </c>
      <c r="C342" s="10" t="s">
        <v>40</v>
      </c>
      <c r="D342" s="15" t="s">
        <v>504</v>
      </c>
      <c r="E342" s="22">
        <v>250</v>
      </c>
      <c r="F342" s="22">
        <v>3.5</v>
      </c>
      <c r="G342" s="23">
        <f>ROUND(E342*F342,2)</f>
        <v>875</v>
      </c>
    </row>
    <row r="343" spans="1:7" ht="112.5" x14ac:dyDescent="0.25">
      <c r="A343" s="8"/>
      <c r="B343" s="8"/>
      <c r="C343" s="8"/>
      <c r="D343" s="9" t="s">
        <v>505</v>
      </c>
      <c r="E343" s="22"/>
      <c r="F343" s="22"/>
      <c r="G343" s="22"/>
    </row>
    <row r="344" spans="1:7" x14ac:dyDescent="0.25">
      <c r="A344" s="8"/>
      <c r="B344" s="8"/>
      <c r="C344" s="8"/>
      <c r="D344" s="16" t="s">
        <v>506</v>
      </c>
      <c r="E344" s="22">
        <v>1</v>
      </c>
      <c r="F344" s="21">
        <f>G298+G300+G302+G304+G306+G308+G310+G312+G314+G316+G318+G320+G322+G324+G326+G328+G330+G332+G334+G336+G338+G340+G342</f>
        <v>36431.72</v>
      </c>
      <c r="G344" s="21">
        <f>ROUND(F344*E344,2)</f>
        <v>36431.72</v>
      </c>
    </row>
    <row r="345" spans="1:7" ht="0.95" customHeight="1" x14ac:dyDescent="0.25">
      <c r="A345" s="11"/>
      <c r="B345" s="11"/>
      <c r="C345" s="11"/>
      <c r="D345" s="17"/>
      <c r="E345" s="24"/>
      <c r="F345" s="24"/>
      <c r="G345" s="24"/>
    </row>
    <row r="346" spans="1:7" x14ac:dyDescent="0.25">
      <c r="A346" s="7" t="s">
        <v>507</v>
      </c>
      <c r="B346" s="7" t="s">
        <v>11</v>
      </c>
      <c r="C346" s="7" t="s">
        <v>0</v>
      </c>
      <c r="D346" s="14" t="s">
        <v>508</v>
      </c>
      <c r="E346" s="21">
        <f>E370</f>
        <v>1</v>
      </c>
      <c r="F346" s="21">
        <f>F370</f>
        <v>9704.6600000000017</v>
      </c>
      <c r="G346" s="21">
        <f>G370</f>
        <v>9704.66</v>
      </c>
    </row>
    <row r="347" spans="1:7" ht="112.5" x14ac:dyDescent="0.25">
      <c r="A347" s="8"/>
      <c r="B347" s="8"/>
      <c r="C347" s="8"/>
      <c r="D347" s="9" t="s">
        <v>509</v>
      </c>
      <c r="E347" s="22"/>
      <c r="F347" s="22"/>
      <c r="G347" s="22"/>
    </row>
    <row r="348" spans="1:7" x14ac:dyDescent="0.25">
      <c r="A348" s="10" t="s">
        <v>510</v>
      </c>
      <c r="B348" s="10" t="s">
        <v>17</v>
      </c>
      <c r="C348" s="10" t="s">
        <v>70</v>
      </c>
      <c r="D348" s="15" t="s">
        <v>511</v>
      </c>
      <c r="E348" s="22">
        <v>1</v>
      </c>
      <c r="F348" s="22">
        <v>196.22</v>
      </c>
      <c r="G348" s="23">
        <f>ROUND(E348*F348,2)</f>
        <v>196.22</v>
      </c>
    </row>
    <row r="349" spans="1:7" ht="112.5" x14ac:dyDescent="0.25">
      <c r="A349" s="8"/>
      <c r="B349" s="8"/>
      <c r="C349" s="8"/>
      <c r="D349" s="9" t="s">
        <v>512</v>
      </c>
      <c r="E349" s="22"/>
      <c r="F349" s="22"/>
      <c r="G349" s="22"/>
    </row>
    <row r="350" spans="1:7" x14ac:dyDescent="0.25">
      <c r="A350" s="10" t="s">
        <v>513</v>
      </c>
      <c r="B350" s="10" t="s">
        <v>17</v>
      </c>
      <c r="C350" s="10" t="s">
        <v>70</v>
      </c>
      <c r="D350" s="15" t="s">
        <v>514</v>
      </c>
      <c r="E350" s="22">
        <v>43</v>
      </c>
      <c r="F350" s="22">
        <v>33.32</v>
      </c>
      <c r="G350" s="23">
        <f>ROUND(E350*F350,2)</f>
        <v>1432.76</v>
      </c>
    </row>
    <row r="351" spans="1:7" ht="112.5" x14ac:dyDescent="0.25">
      <c r="A351" s="8"/>
      <c r="B351" s="8"/>
      <c r="C351" s="8"/>
      <c r="D351" s="9" t="s">
        <v>515</v>
      </c>
      <c r="E351" s="22"/>
      <c r="F351" s="22"/>
      <c r="G351" s="22"/>
    </row>
    <row r="352" spans="1:7" ht="22.5" x14ac:dyDescent="0.25">
      <c r="A352" s="10" t="s">
        <v>516</v>
      </c>
      <c r="B352" s="10" t="s">
        <v>17</v>
      </c>
      <c r="C352" s="10" t="s">
        <v>70</v>
      </c>
      <c r="D352" s="15" t="s">
        <v>517</v>
      </c>
      <c r="E352" s="22">
        <v>2</v>
      </c>
      <c r="F352" s="22">
        <v>45</v>
      </c>
      <c r="G352" s="23">
        <f>ROUND(E352*F352,2)</f>
        <v>90</v>
      </c>
    </row>
    <row r="353" spans="1:7" ht="33.75" x14ac:dyDescent="0.25">
      <c r="A353" s="8"/>
      <c r="B353" s="8"/>
      <c r="C353" s="8"/>
      <c r="D353" s="9" t="s">
        <v>518</v>
      </c>
      <c r="E353" s="22"/>
      <c r="F353" s="22"/>
      <c r="G353" s="22"/>
    </row>
    <row r="354" spans="1:7" x14ac:dyDescent="0.25">
      <c r="A354" s="10" t="s">
        <v>519</v>
      </c>
      <c r="B354" s="10" t="s">
        <v>17</v>
      </c>
      <c r="C354" s="10" t="s">
        <v>70</v>
      </c>
      <c r="D354" s="15" t="s">
        <v>520</v>
      </c>
      <c r="E354" s="22">
        <v>67</v>
      </c>
      <c r="F354" s="22">
        <v>34.49</v>
      </c>
      <c r="G354" s="23">
        <f>ROUND(E354*F354,2)</f>
        <v>2310.83</v>
      </c>
    </row>
    <row r="355" spans="1:7" ht="101.25" x14ac:dyDescent="0.25">
      <c r="A355" s="8"/>
      <c r="B355" s="8"/>
      <c r="C355" s="8"/>
      <c r="D355" s="9" t="s">
        <v>521</v>
      </c>
      <c r="E355" s="22"/>
      <c r="F355" s="22"/>
      <c r="G355" s="22"/>
    </row>
    <row r="356" spans="1:7" x14ac:dyDescent="0.25">
      <c r="A356" s="10" t="s">
        <v>522</v>
      </c>
      <c r="B356" s="10" t="s">
        <v>17</v>
      </c>
      <c r="C356" s="10" t="s">
        <v>70</v>
      </c>
      <c r="D356" s="15" t="s">
        <v>523</v>
      </c>
      <c r="E356" s="22">
        <v>29</v>
      </c>
      <c r="F356" s="22">
        <v>31.86</v>
      </c>
      <c r="G356" s="23">
        <f>ROUND(E356*F356,2)</f>
        <v>923.94</v>
      </c>
    </row>
    <row r="357" spans="1:7" ht="123.75" x14ac:dyDescent="0.25">
      <c r="A357" s="8"/>
      <c r="B357" s="8"/>
      <c r="C357" s="8"/>
      <c r="D357" s="9" t="s">
        <v>524</v>
      </c>
      <c r="E357" s="22"/>
      <c r="F357" s="22"/>
      <c r="G357" s="22"/>
    </row>
    <row r="358" spans="1:7" x14ac:dyDescent="0.25">
      <c r="A358" s="10" t="s">
        <v>525</v>
      </c>
      <c r="B358" s="10" t="s">
        <v>17</v>
      </c>
      <c r="C358" s="10" t="s">
        <v>70</v>
      </c>
      <c r="D358" s="15" t="s">
        <v>526</v>
      </c>
      <c r="E358" s="22">
        <v>17</v>
      </c>
      <c r="F358" s="22">
        <v>38.17</v>
      </c>
      <c r="G358" s="23">
        <f>ROUND(E358*F358,2)</f>
        <v>648.89</v>
      </c>
    </row>
    <row r="359" spans="1:7" ht="112.5" x14ac:dyDescent="0.25">
      <c r="A359" s="8"/>
      <c r="B359" s="8"/>
      <c r="C359" s="8"/>
      <c r="D359" s="9" t="s">
        <v>527</v>
      </c>
      <c r="E359" s="22"/>
      <c r="F359" s="22"/>
      <c r="G359" s="22"/>
    </row>
    <row r="360" spans="1:7" x14ac:dyDescent="0.25">
      <c r="A360" s="10" t="s">
        <v>528</v>
      </c>
      <c r="B360" s="10" t="s">
        <v>17</v>
      </c>
      <c r="C360" s="10" t="s">
        <v>70</v>
      </c>
      <c r="D360" s="15" t="s">
        <v>529</v>
      </c>
      <c r="E360" s="22">
        <v>17</v>
      </c>
      <c r="F360" s="22">
        <v>35.32</v>
      </c>
      <c r="G360" s="23">
        <f>ROUND(E360*F360,2)</f>
        <v>600.44000000000005</v>
      </c>
    </row>
    <row r="361" spans="1:7" ht="123.75" x14ac:dyDescent="0.25">
      <c r="A361" s="8"/>
      <c r="B361" s="8"/>
      <c r="C361" s="8"/>
      <c r="D361" s="9" t="s">
        <v>530</v>
      </c>
      <c r="E361" s="22"/>
      <c r="F361" s="22"/>
      <c r="G361" s="22"/>
    </row>
    <row r="362" spans="1:7" x14ac:dyDescent="0.25">
      <c r="A362" s="10" t="s">
        <v>531</v>
      </c>
      <c r="B362" s="10" t="s">
        <v>17</v>
      </c>
      <c r="C362" s="10" t="s">
        <v>70</v>
      </c>
      <c r="D362" s="15" t="s">
        <v>532</v>
      </c>
      <c r="E362" s="22">
        <v>68</v>
      </c>
      <c r="F362" s="22">
        <v>41.59</v>
      </c>
      <c r="G362" s="23">
        <f>ROUND(E362*F362,2)</f>
        <v>2828.12</v>
      </c>
    </row>
    <row r="363" spans="1:7" ht="123.75" x14ac:dyDescent="0.25">
      <c r="A363" s="8"/>
      <c r="B363" s="8"/>
      <c r="C363" s="8"/>
      <c r="D363" s="9" t="s">
        <v>533</v>
      </c>
      <c r="E363" s="22"/>
      <c r="F363" s="22"/>
      <c r="G363" s="22"/>
    </row>
    <row r="364" spans="1:7" x14ac:dyDescent="0.25">
      <c r="A364" s="10" t="s">
        <v>534</v>
      </c>
      <c r="B364" s="10" t="s">
        <v>17</v>
      </c>
      <c r="C364" s="10" t="s">
        <v>70</v>
      </c>
      <c r="D364" s="15" t="s">
        <v>535</v>
      </c>
      <c r="E364" s="22">
        <v>8</v>
      </c>
      <c r="F364" s="22">
        <v>25</v>
      </c>
      <c r="G364" s="23">
        <f>ROUND(E364*F364,2)</f>
        <v>200</v>
      </c>
    </row>
    <row r="365" spans="1:7" ht="67.5" x14ac:dyDescent="0.25">
      <c r="A365" s="8"/>
      <c r="B365" s="8"/>
      <c r="C365" s="8"/>
      <c r="D365" s="9" t="s">
        <v>536</v>
      </c>
      <c r="E365" s="22"/>
      <c r="F365" s="22"/>
      <c r="G365" s="22"/>
    </row>
    <row r="366" spans="1:7" x14ac:dyDescent="0.25">
      <c r="A366" s="10" t="s">
        <v>537</v>
      </c>
      <c r="B366" s="10" t="s">
        <v>17</v>
      </c>
      <c r="C366" s="10" t="s">
        <v>70</v>
      </c>
      <c r="D366" s="15" t="s">
        <v>538</v>
      </c>
      <c r="E366" s="22">
        <v>4</v>
      </c>
      <c r="F366" s="22">
        <v>24.59</v>
      </c>
      <c r="G366" s="23">
        <f>ROUND(E366*F366,2)</f>
        <v>98.36</v>
      </c>
    </row>
    <row r="367" spans="1:7" ht="90" x14ac:dyDescent="0.25">
      <c r="A367" s="8"/>
      <c r="B367" s="8"/>
      <c r="C367" s="8"/>
      <c r="D367" s="9" t="s">
        <v>539</v>
      </c>
      <c r="E367" s="22"/>
      <c r="F367" s="22"/>
      <c r="G367" s="22"/>
    </row>
    <row r="368" spans="1:7" x14ac:dyDescent="0.25">
      <c r="A368" s="10" t="s">
        <v>540</v>
      </c>
      <c r="B368" s="10" t="s">
        <v>17</v>
      </c>
      <c r="C368" s="10" t="s">
        <v>40</v>
      </c>
      <c r="D368" s="15" t="s">
        <v>541</v>
      </c>
      <c r="E368" s="22">
        <v>10</v>
      </c>
      <c r="F368" s="22">
        <v>37.51</v>
      </c>
      <c r="G368" s="23">
        <f>ROUND(E368*F368,2)</f>
        <v>375.1</v>
      </c>
    </row>
    <row r="369" spans="1:7" x14ac:dyDescent="0.25">
      <c r="A369" s="8"/>
      <c r="B369" s="8"/>
      <c r="C369" s="8"/>
      <c r="D369" s="9"/>
      <c r="E369" s="22"/>
      <c r="F369" s="22"/>
      <c r="G369" s="22"/>
    </row>
    <row r="370" spans="1:7" x14ac:dyDescent="0.25">
      <c r="A370" s="8"/>
      <c r="B370" s="8"/>
      <c r="C370" s="8"/>
      <c r="D370" s="16" t="s">
        <v>542</v>
      </c>
      <c r="E370" s="22">
        <v>1</v>
      </c>
      <c r="F370" s="21">
        <f>G348+G350+G352+G354+G356+G358+G360+G362+G364+G366+G368</f>
        <v>9704.6600000000017</v>
      </c>
      <c r="G370" s="21">
        <f>ROUND(F370*E370,2)</f>
        <v>9704.66</v>
      </c>
    </row>
    <row r="371" spans="1:7" ht="0.95" customHeight="1" x14ac:dyDescent="0.25">
      <c r="A371" s="11"/>
      <c r="B371" s="11"/>
      <c r="C371" s="11"/>
      <c r="D371" s="17"/>
      <c r="E371" s="24"/>
      <c r="F371" s="24"/>
      <c r="G371" s="24"/>
    </row>
    <row r="372" spans="1:7" x14ac:dyDescent="0.25">
      <c r="A372" s="7" t="s">
        <v>543</v>
      </c>
      <c r="B372" s="7" t="s">
        <v>11</v>
      </c>
      <c r="C372" s="7" t="s">
        <v>0</v>
      </c>
      <c r="D372" s="14" t="s">
        <v>544</v>
      </c>
      <c r="E372" s="21">
        <f>E389</f>
        <v>1</v>
      </c>
      <c r="F372" s="21">
        <f>F389</f>
        <v>2903.94</v>
      </c>
      <c r="G372" s="21">
        <f>G389</f>
        <v>2903.94</v>
      </c>
    </row>
    <row r="373" spans="1:7" x14ac:dyDescent="0.25">
      <c r="A373" s="10" t="s">
        <v>545</v>
      </c>
      <c r="B373" s="10" t="s">
        <v>17</v>
      </c>
      <c r="C373" s="10" t="s">
        <v>152</v>
      </c>
      <c r="D373" s="15" t="s">
        <v>546</v>
      </c>
      <c r="E373" s="22">
        <v>1</v>
      </c>
      <c r="F373" s="22">
        <v>252.64</v>
      </c>
      <c r="G373" s="23">
        <f>ROUND(E373*F373,2)</f>
        <v>252.64</v>
      </c>
    </row>
    <row r="374" spans="1:7" ht="78.75" x14ac:dyDescent="0.25">
      <c r="A374" s="8"/>
      <c r="B374" s="8"/>
      <c r="C374" s="8"/>
      <c r="D374" s="9" t="s">
        <v>547</v>
      </c>
      <c r="E374" s="22"/>
      <c r="F374" s="22"/>
      <c r="G374" s="22"/>
    </row>
    <row r="375" spans="1:7" x14ac:dyDescent="0.25">
      <c r="A375" s="10" t="s">
        <v>548</v>
      </c>
      <c r="B375" s="10" t="s">
        <v>17</v>
      </c>
      <c r="C375" s="10" t="s">
        <v>40</v>
      </c>
      <c r="D375" s="15" t="s">
        <v>549</v>
      </c>
      <c r="E375" s="22">
        <v>880</v>
      </c>
      <c r="F375" s="22">
        <v>1.41</v>
      </c>
      <c r="G375" s="23">
        <f>ROUND(E375*F375,2)</f>
        <v>1240.8</v>
      </c>
    </row>
    <row r="376" spans="1:7" ht="135" x14ac:dyDescent="0.25">
      <c r="A376" s="8"/>
      <c r="B376" s="8"/>
      <c r="C376" s="8"/>
      <c r="D376" s="9" t="s">
        <v>550</v>
      </c>
      <c r="E376" s="22"/>
      <c r="F376" s="22"/>
      <c r="G376" s="22"/>
    </row>
    <row r="377" spans="1:7" x14ac:dyDescent="0.25">
      <c r="A377" s="10" t="s">
        <v>551</v>
      </c>
      <c r="B377" s="10" t="s">
        <v>17</v>
      </c>
      <c r="C377" s="10" t="s">
        <v>70</v>
      </c>
      <c r="D377" s="15" t="s">
        <v>552</v>
      </c>
      <c r="E377" s="22">
        <v>1</v>
      </c>
      <c r="F377" s="22">
        <v>856.14</v>
      </c>
      <c r="G377" s="23">
        <f>ROUND(E377*F377,2)</f>
        <v>856.14</v>
      </c>
    </row>
    <row r="378" spans="1:7" ht="202.5" x14ac:dyDescent="0.25">
      <c r="A378" s="8"/>
      <c r="B378" s="8"/>
      <c r="C378" s="8"/>
      <c r="D378" s="9" t="s">
        <v>553</v>
      </c>
      <c r="E378" s="22"/>
      <c r="F378" s="22"/>
      <c r="G378" s="22"/>
    </row>
    <row r="379" spans="1:7" x14ac:dyDescent="0.25">
      <c r="A379" s="10" t="s">
        <v>554</v>
      </c>
      <c r="B379" s="10" t="s">
        <v>17</v>
      </c>
      <c r="C379" s="10" t="s">
        <v>70</v>
      </c>
      <c r="D379" s="15" t="s">
        <v>555</v>
      </c>
      <c r="E379" s="22">
        <v>1</v>
      </c>
      <c r="F379" s="22">
        <v>110.98</v>
      </c>
      <c r="G379" s="23">
        <f>ROUND(E379*F379,2)</f>
        <v>110.98</v>
      </c>
    </row>
    <row r="380" spans="1:7" ht="33.75" x14ac:dyDescent="0.25">
      <c r="A380" s="8"/>
      <c r="B380" s="8"/>
      <c r="C380" s="8"/>
      <c r="D380" s="9" t="s">
        <v>556</v>
      </c>
      <c r="E380" s="22"/>
      <c r="F380" s="22"/>
      <c r="G380" s="22"/>
    </row>
    <row r="381" spans="1:7" x14ac:dyDescent="0.25">
      <c r="A381" s="10" t="s">
        <v>557</v>
      </c>
      <c r="B381" s="10" t="s">
        <v>17</v>
      </c>
      <c r="C381" s="10" t="s">
        <v>70</v>
      </c>
      <c r="D381" s="15" t="s">
        <v>558</v>
      </c>
      <c r="E381" s="22">
        <v>1</v>
      </c>
      <c r="F381" s="22">
        <v>123</v>
      </c>
      <c r="G381" s="23">
        <f>ROUND(E381*F381,2)</f>
        <v>123</v>
      </c>
    </row>
    <row r="382" spans="1:7" ht="33.75" x14ac:dyDescent="0.25">
      <c r="A382" s="8"/>
      <c r="B382" s="8"/>
      <c r="C382" s="8"/>
      <c r="D382" s="9" t="s">
        <v>559</v>
      </c>
      <c r="E382" s="22"/>
      <c r="F382" s="22"/>
      <c r="G382" s="22"/>
    </row>
    <row r="383" spans="1:7" x14ac:dyDescent="0.25">
      <c r="A383" s="10" t="s">
        <v>560</v>
      </c>
      <c r="B383" s="10" t="s">
        <v>17</v>
      </c>
      <c r="C383" s="10" t="s">
        <v>70</v>
      </c>
      <c r="D383" s="15" t="s">
        <v>561</v>
      </c>
      <c r="E383" s="22">
        <v>1</v>
      </c>
      <c r="F383" s="22">
        <v>80.38</v>
      </c>
      <c r="G383" s="23">
        <f>ROUND(E383*F383,2)</f>
        <v>80.38</v>
      </c>
    </row>
    <row r="384" spans="1:7" ht="67.5" x14ac:dyDescent="0.25">
      <c r="A384" s="8"/>
      <c r="B384" s="8"/>
      <c r="C384" s="8"/>
      <c r="D384" s="9" t="s">
        <v>562</v>
      </c>
      <c r="E384" s="22"/>
      <c r="F384" s="22"/>
      <c r="G384" s="22"/>
    </row>
    <row r="385" spans="1:7" ht="22.5" x14ac:dyDescent="0.25">
      <c r="A385" s="10" t="s">
        <v>563</v>
      </c>
      <c r="B385" s="10" t="s">
        <v>17</v>
      </c>
      <c r="C385" s="10" t="s">
        <v>70</v>
      </c>
      <c r="D385" s="15" t="s">
        <v>564</v>
      </c>
      <c r="E385" s="22">
        <v>1</v>
      </c>
      <c r="F385" s="22">
        <v>120</v>
      </c>
      <c r="G385" s="23">
        <f>ROUND(E385*F385,2)</f>
        <v>120</v>
      </c>
    </row>
    <row r="386" spans="1:7" ht="67.5" x14ac:dyDescent="0.25">
      <c r="A386" s="8"/>
      <c r="B386" s="8"/>
      <c r="C386" s="8"/>
      <c r="D386" s="9" t="s">
        <v>565</v>
      </c>
      <c r="E386" s="22"/>
      <c r="F386" s="22"/>
      <c r="G386" s="22"/>
    </row>
    <row r="387" spans="1:7" x14ac:dyDescent="0.25">
      <c r="A387" s="10" t="s">
        <v>566</v>
      </c>
      <c r="B387" s="10" t="s">
        <v>17</v>
      </c>
      <c r="C387" s="10" t="s">
        <v>70</v>
      </c>
      <c r="D387" s="15" t="s">
        <v>567</v>
      </c>
      <c r="E387" s="22">
        <v>4</v>
      </c>
      <c r="F387" s="22">
        <v>30</v>
      </c>
      <c r="G387" s="23">
        <f>ROUND(E387*F387,2)</f>
        <v>120</v>
      </c>
    </row>
    <row r="388" spans="1:7" ht="78.75" x14ac:dyDescent="0.25">
      <c r="A388" s="8"/>
      <c r="B388" s="8"/>
      <c r="C388" s="8"/>
      <c r="D388" s="9" t="s">
        <v>568</v>
      </c>
      <c r="E388" s="22"/>
      <c r="F388" s="22"/>
      <c r="G388" s="22"/>
    </row>
    <row r="389" spans="1:7" x14ac:dyDescent="0.25">
      <c r="A389" s="8"/>
      <c r="B389" s="8"/>
      <c r="C389" s="8"/>
      <c r="D389" s="16" t="s">
        <v>569</v>
      </c>
      <c r="E389" s="22">
        <v>1</v>
      </c>
      <c r="F389" s="21">
        <f>G373+G375+G377+G379+G381+G383+G385+G387</f>
        <v>2903.94</v>
      </c>
      <c r="G389" s="21">
        <f>ROUND(F389*E389,2)</f>
        <v>2903.94</v>
      </c>
    </row>
    <row r="390" spans="1:7" ht="0.95" customHeight="1" x14ac:dyDescent="0.25">
      <c r="A390" s="11"/>
      <c r="B390" s="11"/>
      <c r="C390" s="11"/>
      <c r="D390" s="17"/>
      <c r="E390" s="24"/>
      <c r="F390" s="24"/>
      <c r="G390" s="24"/>
    </row>
    <row r="391" spans="1:7" x14ac:dyDescent="0.25">
      <c r="A391" s="7" t="s">
        <v>570</v>
      </c>
      <c r="B391" s="7" t="s">
        <v>11</v>
      </c>
      <c r="C391" s="7" t="s">
        <v>0</v>
      </c>
      <c r="D391" s="14" t="s">
        <v>571</v>
      </c>
      <c r="E391" s="21">
        <f>E404</f>
        <v>1</v>
      </c>
      <c r="F391" s="21">
        <f>F404</f>
        <v>4686</v>
      </c>
      <c r="G391" s="21">
        <f>G404</f>
        <v>4686</v>
      </c>
    </row>
    <row r="392" spans="1:7" ht="22.5" x14ac:dyDescent="0.25">
      <c r="A392" s="10" t="s">
        <v>572</v>
      </c>
      <c r="B392" s="10" t="s">
        <v>17</v>
      </c>
      <c r="C392" s="10" t="s">
        <v>40</v>
      </c>
      <c r="D392" s="15" t="s">
        <v>573</v>
      </c>
      <c r="E392" s="22">
        <v>650</v>
      </c>
      <c r="F392" s="22">
        <v>2.3199999999999998</v>
      </c>
      <c r="G392" s="23">
        <f>ROUND(E392*F392,2)</f>
        <v>1508</v>
      </c>
    </row>
    <row r="393" spans="1:7" ht="45" x14ac:dyDescent="0.25">
      <c r="A393" s="8"/>
      <c r="B393" s="8"/>
      <c r="C393" s="8"/>
      <c r="D393" s="9" t="s">
        <v>574</v>
      </c>
      <c r="E393" s="22"/>
      <c r="F393" s="22"/>
      <c r="G393" s="22"/>
    </row>
    <row r="394" spans="1:7" ht="22.5" x14ac:dyDescent="0.25">
      <c r="A394" s="10" t="s">
        <v>575</v>
      </c>
      <c r="B394" s="10" t="s">
        <v>17</v>
      </c>
      <c r="C394" s="10" t="s">
        <v>40</v>
      </c>
      <c r="D394" s="15" t="s">
        <v>576</v>
      </c>
      <c r="E394" s="22">
        <v>250</v>
      </c>
      <c r="F394" s="22">
        <v>3.73</v>
      </c>
      <c r="G394" s="23">
        <f>ROUND(E394*F394,2)</f>
        <v>932.5</v>
      </c>
    </row>
    <row r="395" spans="1:7" ht="56.25" x14ac:dyDescent="0.25">
      <c r="A395" s="8"/>
      <c r="B395" s="8"/>
      <c r="C395" s="8"/>
      <c r="D395" s="9" t="s">
        <v>577</v>
      </c>
      <c r="E395" s="22"/>
      <c r="F395" s="22"/>
      <c r="G395" s="22"/>
    </row>
    <row r="396" spans="1:7" x14ac:dyDescent="0.25">
      <c r="A396" s="10" t="s">
        <v>578</v>
      </c>
      <c r="B396" s="10" t="s">
        <v>17</v>
      </c>
      <c r="C396" s="10" t="s">
        <v>40</v>
      </c>
      <c r="D396" s="15" t="s">
        <v>579</v>
      </c>
      <c r="E396" s="22">
        <v>500</v>
      </c>
      <c r="F396" s="22">
        <v>1.26</v>
      </c>
      <c r="G396" s="23">
        <f>ROUND(E396*F396,2)</f>
        <v>630</v>
      </c>
    </row>
    <row r="397" spans="1:7" ht="33.75" x14ac:dyDescent="0.25">
      <c r="A397" s="8"/>
      <c r="B397" s="8"/>
      <c r="C397" s="8"/>
      <c r="D397" s="9" t="s">
        <v>580</v>
      </c>
      <c r="E397" s="22"/>
      <c r="F397" s="22"/>
      <c r="G397" s="22"/>
    </row>
    <row r="398" spans="1:7" x14ac:dyDescent="0.25">
      <c r="A398" s="10" t="s">
        <v>581</v>
      </c>
      <c r="B398" s="10" t="s">
        <v>17</v>
      </c>
      <c r="C398" s="10" t="s">
        <v>40</v>
      </c>
      <c r="D398" s="15" t="s">
        <v>582</v>
      </c>
      <c r="E398" s="22">
        <v>600</v>
      </c>
      <c r="F398" s="22">
        <v>1.03</v>
      </c>
      <c r="G398" s="23">
        <f>ROUND(E398*F398,2)</f>
        <v>618</v>
      </c>
    </row>
    <row r="399" spans="1:7" ht="45" x14ac:dyDescent="0.25">
      <c r="A399" s="8"/>
      <c r="B399" s="8"/>
      <c r="C399" s="8"/>
      <c r="D399" s="9" t="s">
        <v>583</v>
      </c>
      <c r="E399" s="22"/>
      <c r="F399" s="22"/>
      <c r="G399" s="22"/>
    </row>
    <row r="400" spans="1:7" x14ac:dyDescent="0.25">
      <c r="A400" s="10" t="s">
        <v>584</v>
      </c>
      <c r="B400" s="10" t="s">
        <v>17</v>
      </c>
      <c r="C400" s="10" t="s">
        <v>40</v>
      </c>
      <c r="D400" s="15" t="s">
        <v>585</v>
      </c>
      <c r="E400" s="22">
        <v>250</v>
      </c>
      <c r="F400" s="22">
        <v>1.23</v>
      </c>
      <c r="G400" s="23">
        <f>ROUND(E400*F400,2)</f>
        <v>307.5</v>
      </c>
    </row>
    <row r="401" spans="1:7" ht="45" x14ac:dyDescent="0.25">
      <c r="A401" s="8"/>
      <c r="B401" s="8"/>
      <c r="C401" s="8"/>
      <c r="D401" s="9" t="s">
        <v>586</v>
      </c>
      <c r="E401" s="22"/>
      <c r="F401" s="22"/>
      <c r="G401" s="22"/>
    </row>
    <row r="402" spans="1:7" x14ac:dyDescent="0.25">
      <c r="A402" s="10" t="s">
        <v>587</v>
      </c>
      <c r="B402" s="10" t="s">
        <v>17</v>
      </c>
      <c r="C402" s="10" t="s">
        <v>40</v>
      </c>
      <c r="D402" s="15" t="s">
        <v>588</v>
      </c>
      <c r="E402" s="22">
        <v>250</v>
      </c>
      <c r="F402" s="22">
        <v>2.76</v>
      </c>
      <c r="G402" s="23">
        <f>ROUND(E402*F402,2)</f>
        <v>690</v>
      </c>
    </row>
    <row r="403" spans="1:7" ht="112.5" x14ac:dyDescent="0.25">
      <c r="A403" s="8"/>
      <c r="B403" s="8"/>
      <c r="C403" s="8"/>
      <c r="D403" s="9" t="s">
        <v>589</v>
      </c>
      <c r="E403" s="22"/>
      <c r="F403" s="22"/>
      <c r="G403" s="22"/>
    </row>
    <row r="404" spans="1:7" x14ac:dyDescent="0.25">
      <c r="A404" s="8"/>
      <c r="B404" s="8"/>
      <c r="C404" s="8"/>
      <c r="D404" s="16" t="s">
        <v>590</v>
      </c>
      <c r="E404" s="22">
        <v>1</v>
      </c>
      <c r="F404" s="21">
        <f>G392+G394+G396+G398+G400+G402</f>
        <v>4686</v>
      </c>
      <c r="G404" s="21">
        <f>ROUND(F404*E404,2)</f>
        <v>4686</v>
      </c>
    </row>
    <row r="405" spans="1:7" ht="0.95" customHeight="1" x14ac:dyDescent="0.25">
      <c r="A405" s="11"/>
      <c r="B405" s="11"/>
      <c r="C405" s="11"/>
      <c r="D405" s="17"/>
      <c r="E405" s="24"/>
      <c r="F405" s="24"/>
      <c r="G405" s="24"/>
    </row>
    <row r="406" spans="1:7" x14ac:dyDescent="0.25">
      <c r="A406" s="8"/>
      <c r="B406" s="8"/>
      <c r="C406" s="8"/>
      <c r="D406" s="16" t="s">
        <v>591</v>
      </c>
      <c r="E406" s="22">
        <v>1</v>
      </c>
      <c r="F406" s="21">
        <f>G344+G370+G389+G404</f>
        <v>53726.320000000007</v>
      </c>
      <c r="G406" s="21">
        <f>ROUND(F406*E406,2)</f>
        <v>53726.32</v>
      </c>
    </row>
    <row r="407" spans="1:7" ht="0.95" customHeight="1" x14ac:dyDescent="0.25">
      <c r="A407" s="11"/>
      <c r="B407" s="11"/>
      <c r="C407" s="11"/>
      <c r="D407" s="17"/>
      <c r="E407" s="24"/>
      <c r="F407" s="24"/>
      <c r="G407" s="24"/>
    </row>
    <row r="408" spans="1:7" x14ac:dyDescent="0.25">
      <c r="A408" s="6" t="s">
        <v>592</v>
      </c>
      <c r="B408" s="6" t="s">
        <v>11</v>
      </c>
      <c r="C408" s="6" t="s">
        <v>0</v>
      </c>
      <c r="D408" s="13" t="s">
        <v>593</v>
      </c>
      <c r="E408" s="21">
        <f>E557</f>
        <v>1</v>
      </c>
      <c r="F408" s="21">
        <f>F557</f>
        <v>54065.380000000005</v>
      </c>
      <c r="G408" s="21">
        <f>G557</f>
        <v>54065.38</v>
      </c>
    </row>
    <row r="409" spans="1:7" x14ac:dyDescent="0.25">
      <c r="A409" s="7" t="s">
        <v>594</v>
      </c>
      <c r="B409" s="7" t="s">
        <v>11</v>
      </c>
      <c r="C409" s="7" t="s">
        <v>0</v>
      </c>
      <c r="D409" s="14" t="s">
        <v>595</v>
      </c>
      <c r="E409" s="21">
        <f>E452</f>
        <v>1</v>
      </c>
      <c r="F409" s="21">
        <f>F452</f>
        <v>11477.88</v>
      </c>
      <c r="G409" s="21">
        <f>G452</f>
        <v>11477.88</v>
      </c>
    </row>
    <row r="410" spans="1:7" x14ac:dyDescent="0.25">
      <c r="A410" s="10" t="s">
        <v>596</v>
      </c>
      <c r="B410" s="10" t="s">
        <v>17</v>
      </c>
      <c r="C410" s="10" t="s">
        <v>70</v>
      </c>
      <c r="D410" s="15" t="s">
        <v>597</v>
      </c>
      <c r="E410" s="22">
        <v>1</v>
      </c>
      <c r="F410" s="22">
        <v>352.09</v>
      </c>
      <c r="G410" s="23">
        <f>ROUND(E410*F410,2)</f>
        <v>352.09</v>
      </c>
    </row>
    <row r="411" spans="1:7" ht="112.5" x14ac:dyDescent="0.25">
      <c r="A411" s="8"/>
      <c r="B411" s="8"/>
      <c r="C411" s="8"/>
      <c r="D411" s="9" t="s">
        <v>598</v>
      </c>
      <c r="E411" s="22"/>
      <c r="F411" s="22"/>
      <c r="G411" s="22"/>
    </row>
    <row r="412" spans="1:7" x14ac:dyDescent="0.25">
      <c r="A412" s="10" t="s">
        <v>599</v>
      </c>
      <c r="B412" s="10" t="s">
        <v>17</v>
      </c>
      <c r="C412" s="10" t="s">
        <v>70</v>
      </c>
      <c r="D412" s="15" t="s">
        <v>600</v>
      </c>
      <c r="E412" s="22">
        <v>1</v>
      </c>
      <c r="F412" s="22">
        <v>287.23</v>
      </c>
      <c r="G412" s="23">
        <f>ROUND(E412*F412,2)</f>
        <v>287.23</v>
      </c>
    </row>
    <row r="413" spans="1:7" x14ac:dyDescent="0.25">
      <c r="A413" s="8"/>
      <c r="B413" s="8"/>
      <c r="C413" s="8"/>
      <c r="D413" s="9" t="s">
        <v>601</v>
      </c>
      <c r="E413" s="22"/>
      <c r="F413" s="22"/>
      <c r="G413" s="22"/>
    </row>
    <row r="414" spans="1:7" x14ac:dyDescent="0.25">
      <c r="A414" s="10" t="s">
        <v>602</v>
      </c>
      <c r="B414" s="10" t="s">
        <v>17</v>
      </c>
      <c r="C414" s="10" t="s">
        <v>56</v>
      </c>
      <c r="D414" s="15" t="s">
        <v>603</v>
      </c>
      <c r="E414" s="22">
        <v>1</v>
      </c>
      <c r="F414" s="22">
        <v>342.11</v>
      </c>
      <c r="G414" s="23">
        <f>ROUND(E414*F414,2)</f>
        <v>342.11</v>
      </c>
    </row>
    <row r="415" spans="1:7" ht="146.25" x14ac:dyDescent="0.25">
      <c r="A415" s="8"/>
      <c r="B415" s="8"/>
      <c r="C415" s="8"/>
      <c r="D415" s="9" t="s">
        <v>604</v>
      </c>
      <c r="E415" s="22"/>
      <c r="F415" s="22"/>
      <c r="G415" s="22"/>
    </row>
    <row r="416" spans="1:7" x14ac:dyDescent="0.25">
      <c r="A416" s="10" t="s">
        <v>605</v>
      </c>
      <c r="B416" s="10" t="s">
        <v>17</v>
      </c>
      <c r="C416" s="10" t="s">
        <v>70</v>
      </c>
      <c r="D416" s="15" t="s">
        <v>606</v>
      </c>
      <c r="E416" s="22">
        <v>1</v>
      </c>
      <c r="F416" s="22">
        <v>2034.32</v>
      </c>
      <c r="G416" s="23">
        <f>ROUND(E416*F416,2)</f>
        <v>2034.32</v>
      </c>
    </row>
    <row r="417" spans="1:7" ht="236.25" x14ac:dyDescent="0.25">
      <c r="A417" s="8"/>
      <c r="B417" s="8"/>
      <c r="C417" s="8"/>
      <c r="D417" s="9" t="s">
        <v>607</v>
      </c>
      <c r="E417" s="22"/>
      <c r="F417" s="22"/>
      <c r="G417" s="22"/>
    </row>
    <row r="418" spans="1:7" x14ac:dyDescent="0.25">
      <c r="A418" s="10" t="s">
        <v>608</v>
      </c>
      <c r="B418" s="10" t="s">
        <v>17</v>
      </c>
      <c r="C418" s="10" t="s">
        <v>70</v>
      </c>
      <c r="D418" s="15" t="s">
        <v>609</v>
      </c>
      <c r="E418" s="22">
        <v>1</v>
      </c>
      <c r="F418" s="22">
        <v>414.74</v>
      </c>
      <c r="G418" s="23">
        <f>ROUND(E418*F418,2)</f>
        <v>414.74</v>
      </c>
    </row>
    <row r="419" spans="1:7" ht="112.5" x14ac:dyDescent="0.25">
      <c r="A419" s="8"/>
      <c r="B419" s="8"/>
      <c r="C419" s="8"/>
      <c r="D419" s="9" t="s">
        <v>610</v>
      </c>
      <c r="E419" s="22"/>
      <c r="F419" s="22"/>
      <c r="G419" s="22"/>
    </row>
    <row r="420" spans="1:7" ht="22.5" x14ac:dyDescent="0.25">
      <c r="A420" s="10" t="s">
        <v>611</v>
      </c>
      <c r="B420" s="10" t="s">
        <v>17</v>
      </c>
      <c r="C420" s="10" t="s">
        <v>70</v>
      </c>
      <c r="D420" s="15" t="s">
        <v>612</v>
      </c>
      <c r="E420" s="22">
        <v>1</v>
      </c>
      <c r="F420" s="22">
        <v>2049.2600000000002</v>
      </c>
      <c r="G420" s="23">
        <f>ROUND(E420*F420,2)</f>
        <v>2049.2600000000002</v>
      </c>
    </row>
    <row r="421" spans="1:7" ht="146.25" x14ac:dyDescent="0.25">
      <c r="A421" s="8"/>
      <c r="B421" s="8"/>
      <c r="C421" s="8"/>
      <c r="D421" s="9" t="s">
        <v>613</v>
      </c>
      <c r="E421" s="22"/>
      <c r="F421" s="22"/>
      <c r="G421" s="22"/>
    </row>
    <row r="422" spans="1:7" x14ac:dyDescent="0.25">
      <c r="A422" s="10" t="s">
        <v>614</v>
      </c>
      <c r="B422" s="10" t="s">
        <v>17</v>
      </c>
      <c r="C422" s="10" t="s">
        <v>70</v>
      </c>
      <c r="D422" s="15" t="s">
        <v>615</v>
      </c>
      <c r="E422" s="22">
        <v>2</v>
      </c>
      <c r="F422" s="22">
        <v>206.85</v>
      </c>
      <c r="G422" s="23">
        <f>ROUND(E422*F422,2)</f>
        <v>413.7</v>
      </c>
    </row>
    <row r="423" spans="1:7" ht="90" x14ac:dyDescent="0.25">
      <c r="A423" s="8"/>
      <c r="B423" s="8"/>
      <c r="C423" s="8"/>
      <c r="D423" s="9" t="s">
        <v>616</v>
      </c>
      <c r="E423" s="22"/>
      <c r="F423" s="22"/>
      <c r="G423" s="22"/>
    </row>
    <row r="424" spans="1:7" ht="22.5" x14ac:dyDescent="0.25">
      <c r="A424" s="10" t="s">
        <v>617</v>
      </c>
      <c r="B424" s="10" t="s">
        <v>17</v>
      </c>
      <c r="C424" s="10" t="s">
        <v>70</v>
      </c>
      <c r="D424" s="15" t="s">
        <v>618</v>
      </c>
      <c r="E424" s="22">
        <v>2</v>
      </c>
      <c r="F424" s="22">
        <v>530.24</v>
      </c>
      <c r="G424" s="23">
        <f>ROUND(E424*F424,2)</f>
        <v>1060.48</v>
      </c>
    </row>
    <row r="425" spans="1:7" ht="78.75" x14ac:dyDescent="0.25">
      <c r="A425" s="8"/>
      <c r="B425" s="8"/>
      <c r="C425" s="8"/>
      <c r="D425" s="9" t="s">
        <v>619</v>
      </c>
      <c r="E425" s="22"/>
      <c r="F425" s="22"/>
      <c r="G425" s="22"/>
    </row>
    <row r="426" spans="1:7" x14ac:dyDescent="0.25">
      <c r="A426" s="10" t="s">
        <v>620</v>
      </c>
      <c r="B426" s="10" t="s">
        <v>17</v>
      </c>
      <c r="C426" s="10" t="s">
        <v>40</v>
      </c>
      <c r="D426" s="15" t="s">
        <v>621</v>
      </c>
      <c r="E426" s="22">
        <v>10</v>
      </c>
      <c r="F426" s="22">
        <v>41.07</v>
      </c>
      <c r="G426" s="23">
        <f>ROUND(E426*F426,2)</f>
        <v>410.7</v>
      </c>
    </row>
    <row r="427" spans="1:7" ht="123.75" x14ac:dyDescent="0.25">
      <c r="A427" s="8"/>
      <c r="B427" s="8"/>
      <c r="C427" s="8"/>
      <c r="D427" s="9" t="s">
        <v>622</v>
      </c>
      <c r="E427" s="22"/>
      <c r="F427" s="22"/>
      <c r="G427" s="22"/>
    </row>
    <row r="428" spans="1:7" x14ac:dyDescent="0.25">
      <c r="A428" s="10" t="s">
        <v>623</v>
      </c>
      <c r="B428" s="10" t="s">
        <v>17</v>
      </c>
      <c r="C428" s="10" t="s">
        <v>40</v>
      </c>
      <c r="D428" s="15" t="s">
        <v>624</v>
      </c>
      <c r="E428" s="22">
        <v>50</v>
      </c>
      <c r="F428" s="22">
        <v>28.55</v>
      </c>
      <c r="G428" s="23">
        <f>ROUND(E428*F428,2)</f>
        <v>1427.5</v>
      </c>
    </row>
    <row r="429" spans="1:7" ht="135" x14ac:dyDescent="0.25">
      <c r="A429" s="8"/>
      <c r="B429" s="8"/>
      <c r="C429" s="8"/>
      <c r="D429" s="9" t="s">
        <v>625</v>
      </c>
      <c r="E429" s="22"/>
      <c r="F429" s="22"/>
      <c r="G429" s="22"/>
    </row>
    <row r="430" spans="1:7" x14ac:dyDescent="0.25">
      <c r="A430" s="10" t="s">
        <v>626</v>
      </c>
      <c r="B430" s="10" t="s">
        <v>17</v>
      </c>
      <c r="C430" s="10" t="s">
        <v>40</v>
      </c>
      <c r="D430" s="15" t="s">
        <v>627</v>
      </c>
      <c r="E430" s="22">
        <v>15</v>
      </c>
      <c r="F430" s="22">
        <v>19.420000000000002</v>
      </c>
      <c r="G430" s="23">
        <f>ROUND(E430*F430,2)</f>
        <v>291.3</v>
      </c>
    </row>
    <row r="431" spans="1:7" ht="123.75" x14ac:dyDescent="0.25">
      <c r="A431" s="8"/>
      <c r="B431" s="8"/>
      <c r="C431" s="8"/>
      <c r="D431" s="9" t="s">
        <v>628</v>
      </c>
      <c r="E431" s="22"/>
      <c r="F431" s="22"/>
      <c r="G431" s="22"/>
    </row>
    <row r="432" spans="1:7" x14ac:dyDescent="0.25">
      <c r="A432" s="10" t="s">
        <v>629</v>
      </c>
      <c r="B432" s="10" t="s">
        <v>17</v>
      </c>
      <c r="C432" s="10" t="s">
        <v>40</v>
      </c>
      <c r="D432" s="15" t="s">
        <v>630</v>
      </c>
      <c r="E432" s="22">
        <v>35</v>
      </c>
      <c r="F432" s="22">
        <v>12.18</v>
      </c>
      <c r="G432" s="23">
        <f>ROUND(E432*F432,2)</f>
        <v>426.3</v>
      </c>
    </row>
    <row r="433" spans="1:7" ht="123.75" x14ac:dyDescent="0.25">
      <c r="A433" s="8"/>
      <c r="B433" s="8"/>
      <c r="C433" s="8"/>
      <c r="D433" s="9" t="s">
        <v>631</v>
      </c>
      <c r="E433" s="22"/>
      <c r="F433" s="22"/>
      <c r="G433" s="22"/>
    </row>
    <row r="434" spans="1:7" x14ac:dyDescent="0.25">
      <c r="A434" s="10" t="s">
        <v>632</v>
      </c>
      <c r="B434" s="10" t="s">
        <v>17</v>
      </c>
      <c r="C434" s="10" t="s">
        <v>40</v>
      </c>
      <c r="D434" s="15" t="s">
        <v>633</v>
      </c>
      <c r="E434" s="22">
        <v>35</v>
      </c>
      <c r="F434" s="22">
        <v>10.26</v>
      </c>
      <c r="G434" s="23">
        <f>ROUND(E434*F434,2)</f>
        <v>359.1</v>
      </c>
    </row>
    <row r="435" spans="1:7" ht="123.75" x14ac:dyDescent="0.25">
      <c r="A435" s="8"/>
      <c r="B435" s="8"/>
      <c r="C435" s="8"/>
      <c r="D435" s="9" t="s">
        <v>634</v>
      </c>
      <c r="E435" s="22"/>
      <c r="F435" s="22"/>
      <c r="G435" s="22"/>
    </row>
    <row r="436" spans="1:7" x14ac:dyDescent="0.25">
      <c r="A436" s="10" t="s">
        <v>635</v>
      </c>
      <c r="B436" s="10" t="s">
        <v>17</v>
      </c>
      <c r="C436" s="10" t="s">
        <v>40</v>
      </c>
      <c r="D436" s="15" t="s">
        <v>636</v>
      </c>
      <c r="E436" s="22">
        <v>45</v>
      </c>
      <c r="F436" s="22">
        <v>9.83</v>
      </c>
      <c r="G436" s="23">
        <f>ROUND(E436*F436,2)</f>
        <v>442.35</v>
      </c>
    </row>
    <row r="437" spans="1:7" ht="123.75" x14ac:dyDescent="0.25">
      <c r="A437" s="8"/>
      <c r="B437" s="8"/>
      <c r="C437" s="8"/>
      <c r="D437" s="9" t="s">
        <v>637</v>
      </c>
      <c r="E437" s="22"/>
      <c r="F437" s="22"/>
      <c r="G437" s="22"/>
    </row>
    <row r="438" spans="1:7" ht="22.5" x14ac:dyDescent="0.25">
      <c r="A438" s="10" t="s">
        <v>638</v>
      </c>
      <c r="B438" s="10" t="s">
        <v>17</v>
      </c>
      <c r="C438" s="10" t="s">
        <v>40</v>
      </c>
      <c r="D438" s="15" t="s">
        <v>639</v>
      </c>
      <c r="E438" s="22">
        <v>10</v>
      </c>
      <c r="F438" s="22">
        <v>8.8699999999999992</v>
      </c>
      <c r="G438" s="23">
        <f>ROUND(E438*F438,2)</f>
        <v>88.7</v>
      </c>
    </row>
    <row r="439" spans="1:7" ht="135" x14ac:dyDescent="0.25">
      <c r="A439" s="8"/>
      <c r="B439" s="8"/>
      <c r="C439" s="8"/>
      <c r="D439" s="9" t="s">
        <v>640</v>
      </c>
      <c r="E439" s="22"/>
      <c r="F439" s="22"/>
      <c r="G439" s="22"/>
    </row>
    <row r="440" spans="1:7" ht="22.5" x14ac:dyDescent="0.25">
      <c r="A440" s="10" t="s">
        <v>641</v>
      </c>
      <c r="B440" s="10" t="s">
        <v>17</v>
      </c>
      <c r="C440" s="10" t="s">
        <v>40</v>
      </c>
      <c r="D440" s="15" t="s">
        <v>642</v>
      </c>
      <c r="E440" s="22">
        <v>65</v>
      </c>
      <c r="F440" s="22">
        <v>7.56</v>
      </c>
      <c r="G440" s="23">
        <f>ROUND(E440*F440,2)</f>
        <v>491.4</v>
      </c>
    </row>
    <row r="441" spans="1:7" ht="157.5" x14ac:dyDescent="0.25">
      <c r="A441" s="8"/>
      <c r="B441" s="8"/>
      <c r="C441" s="8"/>
      <c r="D441" s="9" t="s">
        <v>643</v>
      </c>
      <c r="E441" s="22"/>
      <c r="F441" s="22"/>
      <c r="G441" s="22"/>
    </row>
    <row r="442" spans="1:7" ht="22.5" x14ac:dyDescent="0.25">
      <c r="A442" s="10" t="s">
        <v>644</v>
      </c>
      <c r="B442" s="10" t="s">
        <v>17</v>
      </c>
      <c r="C442" s="10" t="s">
        <v>40</v>
      </c>
      <c r="D442" s="15" t="s">
        <v>645</v>
      </c>
      <c r="E442" s="22">
        <v>25</v>
      </c>
      <c r="F442" s="22">
        <v>6.13</v>
      </c>
      <c r="G442" s="23">
        <f>ROUND(E442*F442,2)</f>
        <v>153.25</v>
      </c>
    </row>
    <row r="443" spans="1:7" ht="146.25" x14ac:dyDescent="0.25">
      <c r="A443" s="8"/>
      <c r="B443" s="8"/>
      <c r="C443" s="8"/>
      <c r="D443" s="9" t="s">
        <v>646</v>
      </c>
      <c r="E443" s="22"/>
      <c r="F443" s="22"/>
      <c r="G443" s="22"/>
    </row>
    <row r="444" spans="1:7" ht="22.5" x14ac:dyDescent="0.25">
      <c r="A444" s="10" t="s">
        <v>647</v>
      </c>
      <c r="B444" s="10" t="s">
        <v>17</v>
      </c>
      <c r="C444" s="10" t="s">
        <v>40</v>
      </c>
      <c r="D444" s="15" t="s">
        <v>648</v>
      </c>
      <c r="E444" s="22">
        <v>20</v>
      </c>
      <c r="F444" s="22">
        <v>5.07</v>
      </c>
      <c r="G444" s="23">
        <f>ROUND(E444*F444,2)</f>
        <v>101.4</v>
      </c>
    </row>
    <row r="445" spans="1:7" ht="146.25" x14ac:dyDescent="0.25">
      <c r="A445" s="8"/>
      <c r="B445" s="8"/>
      <c r="C445" s="8"/>
      <c r="D445" s="9" t="s">
        <v>649</v>
      </c>
      <c r="E445" s="22"/>
      <c r="F445" s="22"/>
      <c r="G445" s="22"/>
    </row>
    <row r="446" spans="1:7" ht="22.5" x14ac:dyDescent="0.25">
      <c r="A446" s="10" t="s">
        <v>650</v>
      </c>
      <c r="B446" s="10" t="s">
        <v>17</v>
      </c>
      <c r="C446" s="10" t="s">
        <v>40</v>
      </c>
      <c r="D446" s="15" t="s">
        <v>651</v>
      </c>
      <c r="E446" s="22">
        <v>30</v>
      </c>
      <c r="F446" s="22">
        <v>4.16</v>
      </c>
      <c r="G446" s="23">
        <f>ROUND(E446*F446,2)</f>
        <v>124.8</v>
      </c>
    </row>
    <row r="447" spans="1:7" ht="146.25" x14ac:dyDescent="0.25">
      <c r="A447" s="8"/>
      <c r="B447" s="8"/>
      <c r="C447" s="8"/>
      <c r="D447" s="9" t="s">
        <v>652</v>
      </c>
      <c r="E447" s="22"/>
      <c r="F447" s="22"/>
      <c r="G447" s="22"/>
    </row>
    <row r="448" spans="1:7" ht="22.5" x14ac:dyDescent="0.25">
      <c r="A448" s="10" t="s">
        <v>653</v>
      </c>
      <c r="B448" s="10" t="s">
        <v>17</v>
      </c>
      <c r="C448" s="10" t="s">
        <v>40</v>
      </c>
      <c r="D448" s="15" t="s">
        <v>654</v>
      </c>
      <c r="E448" s="22">
        <v>45</v>
      </c>
      <c r="F448" s="22">
        <v>4.05</v>
      </c>
      <c r="G448" s="23">
        <f>ROUND(E448*F448,2)</f>
        <v>182.25</v>
      </c>
    </row>
    <row r="449" spans="1:7" ht="157.5" x14ac:dyDescent="0.25">
      <c r="A449" s="8"/>
      <c r="B449" s="8"/>
      <c r="C449" s="8"/>
      <c r="D449" s="9" t="s">
        <v>655</v>
      </c>
      <c r="E449" s="22"/>
      <c r="F449" s="22"/>
      <c r="G449" s="22"/>
    </row>
    <row r="450" spans="1:7" x14ac:dyDescent="0.25">
      <c r="A450" s="10" t="s">
        <v>656</v>
      </c>
      <c r="B450" s="10" t="s">
        <v>17</v>
      </c>
      <c r="C450" s="10" t="s">
        <v>70</v>
      </c>
      <c r="D450" s="15" t="s">
        <v>657</v>
      </c>
      <c r="E450" s="22">
        <v>1</v>
      </c>
      <c r="F450" s="22">
        <v>24.9</v>
      </c>
      <c r="G450" s="23">
        <f>ROUND(E450*F450,2)</f>
        <v>24.9</v>
      </c>
    </row>
    <row r="451" spans="1:7" ht="67.5" x14ac:dyDescent="0.25">
      <c r="A451" s="8"/>
      <c r="B451" s="8"/>
      <c r="C451" s="8"/>
      <c r="D451" s="9" t="s">
        <v>658</v>
      </c>
      <c r="E451" s="22"/>
      <c r="F451" s="22"/>
      <c r="G451" s="22"/>
    </row>
    <row r="452" spans="1:7" x14ac:dyDescent="0.25">
      <c r="A452" s="8"/>
      <c r="B452" s="8"/>
      <c r="C452" s="8"/>
      <c r="D452" s="16" t="s">
        <v>659</v>
      </c>
      <c r="E452" s="22">
        <v>1</v>
      </c>
      <c r="F452" s="21">
        <f>G410+G412+G414+G416+G418+G420+G422+G424+G426+G428+G430+G432+G434+G436+G438+G440+G442+G444+G446+G448+G450</f>
        <v>11477.88</v>
      </c>
      <c r="G452" s="21">
        <f>ROUND(F452*E452,2)</f>
        <v>11477.88</v>
      </c>
    </row>
    <row r="453" spans="1:7" ht="0.95" customHeight="1" x14ac:dyDescent="0.25">
      <c r="A453" s="11"/>
      <c r="B453" s="11"/>
      <c r="C453" s="11"/>
      <c r="D453" s="17"/>
      <c r="E453" s="24"/>
      <c r="F453" s="24"/>
      <c r="G453" s="24"/>
    </row>
    <row r="454" spans="1:7" x14ac:dyDescent="0.25">
      <c r="A454" s="7" t="s">
        <v>660</v>
      </c>
      <c r="B454" s="7" t="s">
        <v>11</v>
      </c>
      <c r="C454" s="7" t="s">
        <v>0</v>
      </c>
      <c r="D454" s="14" t="s">
        <v>661</v>
      </c>
      <c r="E454" s="21">
        <f>E469</f>
        <v>1</v>
      </c>
      <c r="F454" s="21">
        <f>F469</f>
        <v>19736.95</v>
      </c>
      <c r="G454" s="21">
        <f>G469</f>
        <v>19736.95</v>
      </c>
    </row>
    <row r="455" spans="1:7" ht="22.5" x14ac:dyDescent="0.25">
      <c r="A455" s="10" t="s">
        <v>662</v>
      </c>
      <c r="B455" s="10" t="s">
        <v>17</v>
      </c>
      <c r="C455" s="10" t="s">
        <v>40</v>
      </c>
      <c r="D455" s="15" t="s">
        <v>663</v>
      </c>
      <c r="E455" s="22">
        <v>45</v>
      </c>
      <c r="F455" s="22">
        <v>17.72</v>
      </c>
      <c r="G455" s="23">
        <f>ROUND(E455*F455,2)</f>
        <v>797.4</v>
      </c>
    </row>
    <row r="456" spans="1:7" ht="123.75" x14ac:dyDescent="0.25">
      <c r="A456" s="8"/>
      <c r="B456" s="8"/>
      <c r="C456" s="8"/>
      <c r="D456" s="9" t="s">
        <v>664</v>
      </c>
      <c r="E456" s="22"/>
      <c r="F456" s="22"/>
      <c r="G456" s="22"/>
    </row>
    <row r="457" spans="1:7" ht="22.5" x14ac:dyDescent="0.25">
      <c r="A457" s="10" t="s">
        <v>665</v>
      </c>
      <c r="B457" s="10" t="s">
        <v>17</v>
      </c>
      <c r="C457" s="10" t="s">
        <v>40</v>
      </c>
      <c r="D457" s="15" t="s">
        <v>666</v>
      </c>
      <c r="E457" s="22">
        <v>30</v>
      </c>
      <c r="F457" s="22">
        <v>22.26</v>
      </c>
      <c r="G457" s="23">
        <f>ROUND(E457*F457,2)</f>
        <v>667.8</v>
      </c>
    </row>
    <row r="458" spans="1:7" ht="135" x14ac:dyDescent="0.25">
      <c r="A458" s="8"/>
      <c r="B458" s="8"/>
      <c r="C458" s="8"/>
      <c r="D458" s="9" t="s">
        <v>667</v>
      </c>
      <c r="E458" s="22"/>
      <c r="F458" s="22"/>
      <c r="G458" s="22"/>
    </row>
    <row r="459" spans="1:7" ht="22.5" x14ac:dyDescent="0.25">
      <c r="A459" s="10" t="s">
        <v>668</v>
      </c>
      <c r="B459" s="10" t="s">
        <v>17</v>
      </c>
      <c r="C459" s="10" t="s">
        <v>40</v>
      </c>
      <c r="D459" s="15" t="s">
        <v>669</v>
      </c>
      <c r="E459" s="22">
        <v>10</v>
      </c>
      <c r="F459" s="22">
        <v>28.67</v>
      </c>
      <c r="G459" s="23">
        <f>ROUND(E459*F459,2)</f>
        <v>286.7</v>
      </c>
    </row>
    <row r="460" spans="1:7" ht="123.75" x14ac:dyDescent="0.25">
      <c r="A460" s="8"/>
      <c r="B460" s="8"/>
      <c r="C460" s="8"/>
      <c r="D460" s="9" t="s">
        <v>670</v>
      </c>
      <c r="E460" s="22"/>
      <c r="F460" s="22"/>
      <c r="G460" s="22"/>
    </row>
    <row r="461" spans="1:7" x14ac:dyDescent="0.25">
      <c r="A461" s="10" t="s">
        <v>671</v>
      </c>
      <c r="B461" s="10" t="s">
        <v>17</v>
      </c>
      <c r="C461" s="10" t="s">
        <v>70</v>
      </c>
      <c r="D461" s="15" t="s">
        <v>672</v>
      </c>
      <c r="E461" s="22">
        <v>1</v>
      </c>
      <c r="F461" s="22">
        <v>144.22</v>
      </c>
      <c r="G461" s="23">
        <f>ROUND(E461*F461,2)</f>
        <v>144.22</v>
      </c>
    </row>
    <row r="462" spans="1:7" ht="56.25" x14ac:dyDescent="0.25">
      <c r="A462" s="8"/>
      <c r="B462" s="8"/>
      <c r="C462" s="8"/>
      <c r="D462" s="9" t="s">
        <v>673</v>
      </c>
      <c r="E462" s="22"/>
      <c r="F462" s="22"/>
      <c r="G462" s="22"/>
    </row>
    <row r="463" spans="1:7" x14ac:dyDescent="0.25">
      <c r="A463" s="10" t="s">
        <v>674</v>
      </c>
      <c r="B463" s="10" t="s">
        <v>17</v>
      </c>
      <c r="C463" s="10" t="s">
        <v>70</v>
      </c>
      <c r="D463" s="15" t="s">
        <v>675</v>
      </c>
      <c r="E463" s="22">
        <v>2</v>
      </c>
      <c r="F463" s="22">
        <v>344.89</v>
      </c>
      <c r="G463" s="23">
        <f>ROUND(E463*F463,2)</f>
        <v>689.78</v>
      </c>
    </row>
    <row r="464" spans="1:7" ht="56.25" x14ac:dyDescent="0.25">
      <c r="A464" s="8"/>
      <c r="B464" s="8"/>
      <c r="C464" s="8"/>
      <c r="D464" s="9" t="s">
        <v>676</v>
      </c>
      <c r="E464" s="22"/>
      <c r="F464" s="22"/>
      <c r="G464" s="22"/>
    </row>
    <row r="465" spans="1:7" ht="22.5" x14ac:dyDescent="0.25">
      <c r="A465" s="10" t="s">
        <v>677</v>
      </c>
      <c r="B465" s="10" t="s">
        <v>17</v>
      </c>
      <c r="C465" s="10" t="s">
        <v>40</v>
      </c>
      <c r="D465" s="15" t="s">
        <v>678</v>
      </c>
      <c r="E465" s="22">
        <v>140</v>
      </c>
      <c r="F465" s="22">
        <v>23.08</v>
      </c>
      <c r="G465" s="23">
        <f>ROUND(E465*F465,2)</f>
        <v>3231.2</v>
      </c>
    </row>
    <row r="466" spans="1:7" ht="112.5" x14ac:dyDescent="0.25">
      <c r="A466" s="8"/>
      <c r="B466" s="8"/>
      <c r="C466" s="8"/>
      <c r="D466" s="9" t="s">
        <v>679</v>
      </c>
      <c r="E466" s="22"/>
      <c r="F466" s="22"/>
      <c r="G466" s="22"/>
    </row>
    <row r="467" spans="1:7" x14ac:dyDescent="0.25">
      <c r="A467" s="10" t="s">
        <v>680</v>
      </c>
      <c r="B467" s="10" t="s">
        <v>17</v>
      </c>
      <c r="C467" s="10" t="s">
        <v>70</v>
      </c>
      <c r="D467" s="15" t="s">
        <v>681</v>
      </c>
      <c r="E467" s="22">
        <v>7</v>
      </c>
      <c r="F467" s="22">
        <v>1988.55</v>
      </c>
      <c r="G467" s="23">
        <f>ROUND(E467*F467,2)</f>
        <v>13919.85</v>
      </c>
    </row>
    <row r="468" spans="1:7" ht="409.5" x14ac:dyDescent="0.25">
      <c r="A468" s="8"/>
      <c r="B468" s="8"/>
      <c r="C468" s="8"/>
      <c r="D468" s="9" t="s">
        <v>682</v>
      </c>
      <c r="E468" s="22"/>
      <c r="F468" s="22"/>
      <c r="G468" s="22"/>
    </row>
    <row r="469" spans="1:7" x14ac:dyDescent="0.25">
      <c r="A469" s="8"/>
      <c r="B469" s="8"/>
      <c r="C469" s="8"/>
      <c r="D469" s="16" t="s">
        <v>683</v>
      </c>
      <c r="E469" s="22">
        <v>1</v>
      </c>
      <c r="F469" s="21">
        <f>G455+G457+G459+G461+G463+G465+G467</f>
        <v>19736.95</v>
      </c>
      <c r="G469" s="21">
        <f>ROUND(F469*E469,2)</f>
        <v>19736.95</v>
      </c>
    </row>
    <row r="470" spans="1:7" ht="0.95" customHeight="1" x14ac:dyDescent="0.25">
      <c r="A470" s="11"/>
      <c r="B470" s="11"/>
      <c r="C470" s="11"/>
      <c r="D470" s="17"/>
      <c r="E470" s="24"/>
      <c r="F470" s="24"/>
      <c r="G470" s="24"/>
    </row>
    <row r="471" spans="1:7" x14ac:dyDescent="0.25">
      <c r="A471" s="7" t="s">
        <v>684</v>
      </c>
      <c r="B471" s="7" t="s">
        <v>11</v>
      </c>
      <c r="C471" s="7" t="s">
        <v>0</v>
      </c>
      <c r="D471" s="14" t="s">
        <v>685</v>
      </c>
      <c r="E471" s="21">
        <f>E516</f>
        <v>1</v>
      </c>
      <c r="F471" s="21">
        <f>F516</f>
        <v>14457.35</v>
      </c>
      <c r="G471" s="21">
        <f>G516</f>
        <v>14457.35</v>
      </c>
    </row>
    <row r="472" spans="1:7" x14ac:dyDescent="0.25">
      <c r="A472" s="10" t="s">
        <v>686</v>
      </c>
      <c r="B472" s="10" t="s">
        <v>17</v>
      </c>
      <c r="C472" s="10" t="s">
        <v>40</v>
      </c>
      <c r="D472" s="15" t="s">
        <v>687</v>
      </c>
      <c r="E472" s="22">
        <v>2</v>
      </c>
      <c r="F472" s="22">
        <v>380.75</v>
      </c>
      <c r="G472" s="23">
        <f>ROUND(E472*F472,2)</f>
        <v>761.5</v>
      </c>
    </row>
    <row r="473" spans="1:7" ht="101.25" x14ac:dyDescent="0.25">
      <c r="A473" s="8"/>
      <c r="B473" s="8"/>
      <c r="C473" s="8"/>
      <c r="D473" s="9" t="s">
        <v>688</v>
      </c>
      <c r="E473" s="22"/>
      <c r="F473" s="22"/>
      <c r="G473" s="22"/>
    </row>
    <row r="474" spans="1:7" x14ac:dyDescent="0.25">
      <c r="A474" s="10" t="s">
        <v>689</v>
      </c>
      <c r="B474" s="10" t="s">
        <v>17</v>
      </c>
      <c r="C474" s="10" t="s">
        <v>70</v>
      </c>
      <c r="D474" s="15" t="s">
        <v>690</v>
      </c>
      <c r="E474" s="22">
        <v>32</v>
      </c>
      <c r="F474" s="22">
        <v>17.73</v>
      </c>
      <c r="G474" s="23">
        <f>ROUND(E474*F474,2)</f>
        <v>567.36</v>
      </c>
    </row>
    <row r="475" spans="1:7" ht="56.25" x14ac:dyDescent="0.25">
      <c r="A475" s="8"/>
      <c r="B475" s="8"/>
      <c r="C475" s="8"/>
      <c r="D475" s="9" t="s">
        <v>691</v>
      </c>
      <c r="E475" s="22"/>
      <c r="F475" s="22"/>
      <c r="G475" s="22"/>
    </row>
    <row r="476" spans="1:7" x14ac:dyDescent="0.25">
      <c r="A476" s="10" t="s">
        <v>692</v>
      </c>
      <c r="B476" s="10" t="s">
        <v>17</v>
      </c>
      <c r="C476" s="10" t="s">
        <v>70</v>
      </c>
      <c r="D476" s="15" t="s">
        <v>693</v>
      </c>
      <c r="E476" s="22">
        <v>33</v>
      </c>
      <c r="F476" s="22">
        <v>21.58</v>
      </c>
      <c r="G476" s="23">
        <f>ROUND(E476*F476,2)</f>
        <v>712.14</v>
      </c>
    </row>
    <row r="477" spans="1:7" ht="56.25" x14ac:dyDescent="0.25">
      <c r="A477" s="8"/>
      <c r="B477" s="8"/>
      <c r="C477" s="8"/>
      <c r="D477" s="9" t="s">
        <v>694</v>
      </c>
      <c r="E477" s="22"/>
      <c r="F477" s="22"/>
      <c r="G477" s="22"/>
    </row>
    <row r="478" spans="1:7" x14ac:dyDescent="0.25">
      <c r="A478" s="10" t="s">
        <v>695</v>
      </c>
      <c r="B478" s="10" t="s">
        <v>17</v>
      </c>
      <c r="C478" s="10" t="s">
        <v>70</v>
      </c>
      <c r="D478" s="15" t="s">
        <v>696</v>
      </c>
      <c r="E478" s="22">
        <v>10</v>
      </c>
      <c r="F478" s="22">
        <v>28.35</v>
      </c>
      <c r="G478" s="23">
        <f>ROUND(E478*F478,2)</f>
        <v>283.5</v>
      </c>
    </row>
    <row r="479" spans="1:7" ht="56.25" x14ac:dyDescent="0.25">
      <c r="A479" s="8"/>
      <c r="B479" s="8"/>
      <c r="C479" s="8"/>
      <c r="D479" s="9" t="s">
        <v>697</v>
      </c>
      <c r="E479" s="22"/>
      <c r="F479" s="22"/>
      <c r="G479" s="22"/>
    </row>
    <row r="480" spans="1:7" x14ac:dyDescent="0.25">
      <c r="A480" s="10" t="s">
        <v>698</v>
      </c>
      <c r="B480" s="10" t="s">
        <v>17</v>
      </c>
      <c r="C480" s="10" t="s">
        <v>70</v>
      </c>
      <c r="D480" s="15" t="s">
        <v>699</v>
      </c>
      <c r="E480" s="22">
        <v>3</v>
      </c>
      <c r="F480" s="22">
        <v>39.770000000000003</v>
      </c>
      <c r="G480" s="23">
        <f>ROUND(E480*F480,2)</f>
        <v>119.31</v>
      </c>
    </row>
    <row r="481" spans="1:7" ht="56.25" x14ac:dyDescent="0.25">
      <c r="A481" s="8"/>
      <c r="B481" s="8"/>
      <c r="C481" s="8"/>
      <c r="D481" s="9" t="s">
        <v>700</v>
      </c>
      <c r="E481" s="22"/>
      <c r="F481" s="22"/>
      <c r="G481" s="22"/>
    </row>
    <row r="482" spans="1:7" x14ac:dyDescent="0.25">
      <c r="A482" s="10" t="s">
        <v>701</v>
      </c>
      <c r="B482" s="10" t="s">
        <v>17</v>
      </c>
      <c r="C482" s="10" t="s">
        <v>70</v>
      </c>
      <c r="D482" s="15" t="s">
        <v>702</v>
      </c>
      <c r="E482" s="22">
        <v>24</v>
      </c>
      <c r="F482" s="22">
        <v>45.67</v>
      </c>
      <c r="G482" s="23">
        <f>ROUND(E482*F482,2)</f>
        <v>1096.08</v>
      </c>
    </row>
    <row r="483" spans="1:7" ht="67.5" x14ac:dyDescent="0.25">
      <c r="A483" s="8"/>
      <c r="B483" s="8"/>
      <c r="C483" s="8"/>
      <c r="D483" s="9" t="s">
        <v>703</v>
      </c>
      <c r="E483" s="22"/>
      <c r="F483" s="22"/>
      <c r="G483" s="22"/>
    </row>
    <row r="484" spans="1:7" x14ac:dyDescent="0.25">
      <c r="A484" s="10" t="s">
        <v>704</v>
      </c>
      <c r="B484" s="10" t="s">
        <v>17</v>
      </c>
      <c r="C484" s="10" t="s">
        <v>70</v>
      </c>
      <c r="D484" s="15" t="s">
        <v>705</v>
      </c>
      <c r="E484" s="22">
        <v>2</v>
      </c>
      <c r="F484" s="22">
        <v>59.3</v>
      </c>
      <c r="G484" s="23">
        <f>ROUND(E484*F484,2)</f>
        <v>118.6</v>
      </c>
    </row>
    <row r="485" spans="1:7" ht="56.25" x14ac:dyDescent="0.25">
      <c r="A485" s="8"/>
      <c r="B485" s="8"/>
      <c r="C485" s="8"/>
      <c r="D485" s="9" t="s">
        <v>706</v>
      </c>
      <c r="E485" s="22"/>
      <c r="F485" s="22"/>
      <c r="G485" s="22"/>
    </row>
    <row r="486" spans="1:7" x14ac:dyDescent="0.25">
      <c r="A486" s="10" t="s">
        <v>707</v>
      </c>
      <c r="B486" s="10" t="s">
        <v>17</v>
      </c>
      <c r="C486" s="10" t="s">
        <v>70</v>
      </c>
      <c r="D486" s="15" t="s">
        <v>708</v>
      </c>
      <c r="E486" s="22">
        <v>14</v>
      </c>
      <c r="F486" s="22">
        <v>32.799999999999997</v>
      </c>
      <c r="G486" s="23">
        <f>ROUND(E486*F486,2)</f>
        <v>459.2</v>
      </c>
    </row>
    <row r="487" spans="1:7" ht="45" x14ac:dyDescent="0.25">
      <c r="A487" s="8"/>
      <c r="B487" s="8"/>
      <c r="C487" s="8"/>
      <c r="D487" s="9" t="s">
        <v>709</v>
      </c>
      <c r="E487" s="22"/>
      <c r="F487" s="22"/>
      <c r="G487" s="22"/>
    </row>
    <row r="488" spans="1:7" x14ac:dyDescent="0.25">
      <c r="A488" s="10" t="s">
        <v>710</v>
      </c>
      <c r="B488" s="10" t="s">
        <v>17</v>
      </c>
      <c r="C488" s="10" t="s">
        <v>70</v>
      </c>
      <c r="D488" s="15" t="s">
        <v>711</v>
      </c>
      <c r="E488" s="22">
        <v>16</v>
      </c>
      <c r="F488" s="22">
        <v>34.340000000000003</v>
      </c>
      <c r="G488" s="23">
        <f>ROUND(E488*F488,2)</f>
        <v>549.44000000000005</v>
      </c>
    </row>
    <row r="489" spans="1:7" ht="45" x14ac:dyDescent="0.25">
      <c r="A489" s="8"/>
      <c r="B489" s="8"/>
      <c r="C489" s="8"/>
      <c r="D489" s="9" t="s">
        <v>712</v>
      </c>
      <c r="E489" s="22"/>
      <c r="F489" s="22"/>
      <c r="G489" s="22"/>
    </row>
    <row r="490" spans="1:7" x14ac:dyDescent="0.25">
      <c r="A490" s="10" t="s">
        <v>713</v>
      </c>
      <c r="B490" s="10" t="s">
        <v>17</v>
      </c>
      <c r="C490" s="10" t="s">
        <v>70</v>
      </c>
      <c r="D490" s="15" t="s">
        <v>714</v>
      </c>
      <c r="E490" s="22">
        <v>2</v>
      </c>
      <c r="F490" s="22">
        <v>34.01</v>
      </c>
      <c r="G490" s="23">
        <f>ROUND(E490*F490,2)</f>
        <v>68.02</v>
      </c>
    </row>
    <row r="491" spans="1:7" ht="45" x14ac:dyDescent="0.25">
      <c r="A491" s="8"/>
      <c r="B491" s="8"/>
      <c r="C491" s="8"/>
      <c r="D491" s="9" t="s">
        <v>715</v>
      </c>
      <c r="E491" s="22"/>
      <c r="F491" s="22"/>
      <c r="G491" s="22"/>
    </row>
    <row r="492" spans="1:7" x14ac:dyDescent="0.25">
      <c r="A492" s="10" t="s">
        <v>716</v>
      </c>
      <c r="B492" s="10" t="s">
        <v>17</v>
      </c>
      <c r="C492" s="10" t="s">
        <v>70</v>
      </c>
      <c r="D492" s="15" t="s">
        <v>717</v>
      </c>
      <c r="E492" s="22">
        <v>3</v>
      </c>
      <c r="F492" s="22">
        <v>46.57</v>
      </c>
      <c r="G492" s="23">
        <f>ROUND(E492*F492,2)</f>
        <v>139.71</v>
      </c>
    </row>
    <row r="493" spans="1:7" ht="45" x14ac:dyDescent="0.25">
      <c r="A493" s="8"/>
      <c r="B493" s="8"/>
      <c r="C493" s="8"/>
      <c r="D493" s="9" t="s">
        <v>718</v>
      </c>
      <c r="E493" s="22"/>
      <c r="F493" s="22"/>
      <c r="G493" s="22"/>
    </row>
    <row r="494" spans="1:7" x14ac:dyDescent="0.25">
      <c r="A494" s="10" t="s">
        <v>719</v>
      </c>
      <c r="B494" s="10" t="s">
        <v>17</v>
      </c>
      <c r="C494" s="10" t="s">
        <v>70</v>
      </c>
      <c r="D494" s="15" t="s">
        <v>720</v>
      </c>
      <c r="E494" s="22">
        <v>10</v>
      </c>
      <c r="F494" s="22">
        <v>23</v>
      </c>
      <c r="G494" s="23">
        <f>ROUND(E494*F494,2)</f>
        <v>230</v>
      </c>
    </row>
    <row r="495" spans="1:7" ht="67.5" x14ac:dyDescent="0.25">
      <c r="A495" s="8"/>
      <c r="B495" s="8"/>
      <c r="C495" s="8"/>
      <c r="D495" s="9" t="s">
        <v>721</v>
      </c>
      <c r="E495" s="22"/>
      <c r="F495" s="22"/>
      <c r="G495" s="22"/>
    </row>
    <row r="496" spans="1:7" ht="22.5" x14ac:dyDescent="0.25">
      <c r="A496" s="10" t="s">
        <v>722</v>
      </c>
      <c r="B496" s="10" t="s">
        <v>17</v>
      </c>
      <c r="C496" s="10" t="s">
        <v>70</v>
      </c>
      <c r="D496" s="15" t="s">
        <v>723</v>
      </c>
      <c r="E496" s="22">
        <v>2</v>
      </c>
      <c r="F496" s="22">
        <v>1898.26</v>
      </c>
      <c r="G496" s="23">
        <f>ROUND(E496*F496,2)</f>
        <v>3796.52</v>
      </c>
    </row>
    <row r="497" spans="1:7" ht="56.25" x14ac:dyDescent="0.25">
      <c r="A497" s="8"/>
      <c r="B497" s="8"/>
      <c r="C497" s="8"/>
      <c r="D497" s="9" t="s">
        <v>724</v>
      </c>
      <c r="E497" s="22"/>
      <c r="F497" s="22"/>
      <c r="G497" s="22"/>
    </row>
    <row r="498" spans="1:7" ht="22.5" x14ac:dyDescent="0.25">
      <c r="A498" s="10" t="s">
        <v>725</v>
      </c>
      <c r="B498" s="10" t="s">
        <v>17</v>
      </c>
      <c r="C498" s="10" t="s">
        <v>70</v>
      </c>
      <c r="D498" s="15" t="s">
        <v>726</v>
      </c>
      <c r="E498" s="22">
        <v>2</v>
      </c>
      <c r="F498" s="22">
        <v>806.33</v>
      </c>
      <c r="G498" s="23">
        <f>ROUND(E498*F498,2)</f>
        <v>1612.66</v>
      </c>
    </row>
    <row r="499" spans="1:7" ht="56.25" x14ac:dyDescent="0.25">
      <c r="A499" s="8"/>
      <c r="B499" s="8"/>
      <c r="C499" s="8"/>
      <c r="D499" s="9" t="s">
        <v>727</v>
      </c>
      <c r="E499" s="22"/>
      <c r="F499" s="22"/>
      <c r="G499" s="22"/>
    </row>
    <row r="500" spans="1:7" x14ac:dyDescent="0.25">
      <c r="A500" s="10" t="s">
        <v>728</v>
      </c>
      <c r="B500" s="10" t="s">
        <v>17</v>
      </c>
      <c r="C500" s="10" t="s">
        <v>70</v>
      </c>
      <c r="D500" s="15" t="s">
        <v>729</v>
      </c>
      <c r="E500" s="22">
        <v>7</v>
      </c>
      <c r="F500" s="22">
        <v>186.36</v>
      </c>
      <c r="G500" s="23">
        <f>ROUND(E500*F500,2)</f>
        <v>1304.52</v>
      </c>
    </row>
    <row r="501" spans="1:7" ht="67.5" x14ac:dyDescent="0.25">
      <c r="A501" s="8"/>
      <c r="B501" s="8"/>
      <c r="C501" s="8"/>
      <c r="D501" s="9" t="s">
        <v>730</v>
      </c>
      <c r="E501" s="22"/>
      <c r="F501" s="22"/>
      <c r="G501" s="22"/>
    </row>
    <row r="502" spans="1:7" x14ac:dyDescent="0.25">
      <c r="A502" s="10" t="s">
        <v>731</v>
      </c>
      <c r="B502" s="10" t="s">
        <v>17</v>
      </c>
      <c r="C502" s="10" t="s">
        <v>70</v>
      </c>
      <c r="D502" s="15" t="s">
        <v>732</v>
      </c>
      <c r="E502" s="22">
        <v>7</v>
      </c>
      <c r="F502" s="22">
        <v>93.98</v>
      </c>
      <c r="G502" s="23">
        <f>ROUND(E502*F502,2)</f>
        <v>657.86</v>
      </c>
    </row>
    <row r="503" spans="1:7" ht="56.25" x14ac:dyDescent="0.25">
      <c r="A503" s="8"/>
      <c r="B503" s="8"/>
      <c r="C503" s="8"/>
      <c r="D503" s="9" t="s">
        <v>733</v>
      </c>
      <c r="E503" s="22"/>
      <c r="F503" s="22"/>
      <c r="G503" s="22"/>
    </row>
    <row r="504" spans="1:7" ht="22.5" x14ac:dyDescent="0.25">
      <c r="A504" s="10" t="s">
        <v>734</v>
      </c>
      <c r="B504" s="10" t="s">
        <v>17</v>
      </c>
      <c r="C504" s="10" t="s">
        <v>70</v>
      </c>
      <c r="D504" s="15" t="s">
        <v>735</v>
      </c>
      <c r="E504" s="22">
        <v>1</v>
      </c>
      <c r="F504" s="22">
        <v>102</v>
      </c>
      <c r="G504" s="23">
        <f>ROUND(E504*F504,2)</f>
        <v>102</v>
      </c>
    </row>
    <row r="505" spans="1:7" ht="67.5" x14ac:dyDescent="0.25">
      <c r="A505" s="8"/>
      <c r="B505" s="8"/>
      <c r="C505" s="8"/>
      <c r="D505" s="9" t="s">
        <v>736</v>
      </c>
      <c r="E505" s="22"/>
      <c r="F505" s="22"/>
      <c r="G505" s="22"/>
    </row>
    <row r="506" spans="1:7" x14ac:dyDescent="0.25">
      <c r="A506" s="10" t="s">
        <v>737</v>
      </c>
      <c r="B506" s="10" t="s">
        <v>17</v>
      </c>
      <c r="C506" s="10" t="s">
        <v>70</v>
      </c>
      <c r="D506" s="15" t="s">
        <v>738</v>
      </c>
      <c r="E506" s="22">
        <v>8</v>
      </c>
      <c r="F506" s="22">
        <v>110.87</v>
      </c>
      <c r="G506" s="23">
        <f>ROUND(E506*F506,2)</f>
        <v>886.96</v>
      </c>
    </row>
    <row r="507" spans="1:7" ht="101.25" x14ac:dyDescent="0.25">
      <c r="A507" s="8"/>
      <c r="B507" s="8"/>
      <c r="C507" s="8"/>
      <c r="D507" s="9" t="s">
        <v>739</v>
      </c>
      <c r="E507" s="22"/>
      <c r="F507" s="22"/>
      <c r="G507" s="22"/>
    </row>
    <row r="508" spans="1:7" x14ac:dyDescent="0.25">
      <c r="A508" s="10" t="s">
        <v>740</v>
      </c>
      <c r="B508" s="10" t="s">
        <v>17</v>
      </c>
      <c r="C508" s="10" t="s">
        <v>70</v>
      </c>
      <c r="D508" s="15" t="s">
        <v>741</v>
      </c>
      <c r="E508" s="22">
        <v>6</v>
      </c>
      <c r="F508" s="22">
        <v>40.98</v>
      </c>
      <c r="G508" s="23">
        <f>ROUND(E508*F508,2)</f>
        <v>245.88</v>
      </c>
    </row>
    <row r="509" spans="1:7" ht="101.25" x14ac:dyDescent="0.25">
      <c r="A509" s="8"/>
      <c r="B509" s="8"/>
      <c r="C509" s="8"/>
      <c r="D509" s="9" t="s">
        <v>742</v>
      </c>
      <c r="E509" s="22"/>
      <c r="F509" s="22"/>
      <c r="G509" s="22"/>
    </row>
    <row r="510" spans="1:7" ht="22.5" x14ac:dyDescent="0.25">
      <c r="A510" s="10" t="s">
        <v>743</v>
      </c>
      <c r="B510" s="10" t="s">
        <v>17</v>
      </c>
      <c r="C510" s="10" t="s">
        <v>70</v>
      </c>
      <c r="D510" s="15" t="s">
        <v>744</v>
      </c>
      <c r="E510" s="22">
        <v>2</v>
      </c>
      <c r="F510" s="22">
        <v>39.17</v>
      </c>
      <c r="G510" s="23">
        <f>ROUND(E510*F510,2)</f>
        <v>78.34</v>
      </c>
    </row>
    <row r="511" spans="1:7" ht="123.75" x14ac:dyDescent="0.25">
      <c r="A511" s="8"/>
      <c r="B511" s="8"/>
      <c r="C511" s="8"/>
      <c r="D511" s="9" t="s">
        <v>745</v>
      </c>
      <c r="E511" s="22"/>
      <c r="F511" s="22"/>
      <c r="G511" s="22"/>
    </row>
    <row r="512" spans="1:7" x14ac:dyDescent="0.25">
      <c r="A512" s="10" t="s">
        <v>746</v>
      </c>
      <c r="B512" s="10" t="s">
        <v>17</v>
      </c>
      <c r="C512" s="10" t="s">
        <v>70</v>
      </c>
      <c r="D512" s="15" t="s">
        <v>747</v>
      </c>
      <c r="E512" s="22">
        <v>2</v>
      </c>
      <c r="F512" s="22">
        <v>79.61</v>
      </c>
      <c r="G512" s="23">
        <f>ROUND(E512*F512,2)</f>
        <v>159.22</v>
      </c>
    </row>
    <row r="513" spans="1:7" ht="112.5" x14ac:dyDescent="0.25">
      <c r="A513" s="8"/>
      <c r="B513" s="8"/>
      <c r="C513" s="8"/>
      <c r="D513" s="9" t="s">
        <v>748</v>
      </c>
      <c r="E513" s="22"/>
      <c r="F513" s="22"/>
      <c r="G513" s="22"/>
    </row>
    <row r="514" spans="1:7" ht="22.5" x14ac:dyDescent="0.25">
      <c r="A514" s="10" t="s">
        <v>749</v>
      </c>
      <c r="B514" s="10" t="s">
        <v>17</v>
      </c>
      <c r="C514" s="10" t="s">
        <v>70</v>
      </c>
      <c r="D514" s="15" t="s">
        <v>750</v>
      </c>
      <c r="E514" s="22">
        <v>1</v>
      </c>
      <c r="F514" s="22">
        <v>508.53</v>
      </c>
      <c r="G514" s="23">
        <f>ROUND(E514*F514,2)</f>
        <v>508.53</v>
      </c>
    </row>
    <row r="515" spans="1:7" ht="67.5" x14ac:dyDescent="0.25">
      <c r="A515" s="8"/>
      <c r="B515" s="8"/>
      <c r="C515" s="8"/>
      <c r="D515" s="9" t="s">
        <v>751</v>
      </c>
      <c r="E515" s="22"/>
      <c r="F515" s="22"/>
      <c r="G515" s="22"/>
    </row>
    <row r="516" spans="1:7" x14ac:dyDescent="0.25">
      <c r="A516" s="8"/>
      <c r="B516" s="8"/>
      <c r="C516" s="8"/>
      <c r="D516" s="16" t="s">
        <v>752</v>
      </c>
      <c r="E516" s="22">
        <v>1</v>
      </c>
      <c r="F516" s="21">
        <f>G472+G474+G476+G478+G480+G482+G484+G486+G488+G490+G492+G494+G496+G498+G500+G502+G504+G506+G508+G510+G512+G514</f>
        <v>14457.35</v>
      </c>
      <c r="G516" s="21">
        <f>ROUND(F516*E516,2)</f>
        <v>14457.35</v>
      </c>
    </row>
    <row r="517" spans="1:7" ht="0.95" customHeight="1" x14ac:dyDescent="0.25">
      <c r="A517" s="11"/>
      <c r="B517" s="11"/>
      <c r="C517" s="11"/>
      <c r="D517" s="17"/>
      <c r="E517" s="24"/>
      <c r="F517" s="24"/>
      <c r="G517" s="24"/>
    </row>
    <row r="518" spans="1:7" x14ac:dyDescent="0.25">
      <c r="A518" s="7" t="s">
        <v>753</v>
      </c>
      <c r="B518" s="7" t="s">
        <v>11</v>
      </c>
      <c r="C518" s="7" t="s">
        <v>0</v>
      </c>
      <c r="D518" s="14" t="s">
        <v>754</v>
      </c>
      <c r="E518" s="21">
        <f>E555</f>
        <v>1</v>
      </c>
      <c r="F518" s="21">
        <f>F555</f>
        <v>8393.1999999999989</v>
      </c>
      <c r="G518" s="21">
        <f>G555</f>
        <v>8393.2000000000007</v>
      </c>
    </row>
    <row r="519" spans="1:7" x14ac:dyDescent="0.25">
      <c r="A519" s="10" t="s">
        <v>755</v>
      </c>
      <c r="B519" s="10" t="s">
        <v>17</v>
      </c>
      <c r="C519" s="10" t="s">
        <v>70</v>
      </c>
      <c r="D519" s="15" t="s">
        <v>756</v>
      </c>
      <c r="E519" s="22">
        <v>6</v>
      </c>
      <c r="F519" s="22">
        <v>104.04</v>
      </c>
      <c r="G519" s="23">
        <f>ROUND(E519*F519,2)</f>
        <v>624.24</v>
      </c>
    </row>
    <row r="520" spans="1:7" ht="101.25" x14ac:dyDescent="0.25">
      <c r="A520" s="8"/>
      <c r="B520" s="8"/>
      <c r="C520" s="8"/>
      <c r="D520" s="9" t="s">
        <v>757</v>
      </c>
      <c r="E520" s="22"/>
      <c r="F520" s="22"/>
      <c r="G520" s="22"/>
    </row>
    <row r="521" spans="1:7" x14ac:dyDescent="0.25">
      <c r="A521" s="10" t="s">
        <v>758</v>
      </c>
      <c r="B521" s="10" t="s">
        <v>17</v>
      </c>
      <c r="C521" s="10" t="s">
        <v>70</v>
      </c>
      <c r="D521" s="15" t="s">
        <v>759</v>
      </c>
      <c r="E521" s="22">
        <v>4</v>
      </c>
      <c r="F521" s="22">
        <v>207.43</v>
      </c>
      <c r="G521" s="23">
        <f>ROUND(E521*F521,2)</f>
        <v>829.72</v>
      </c>
    </row>
    <row r="522" spans="1:7" ht="123.75" x14ac:dyDescent="0.25">
      <c r="A522" s="8"/>
      <c r="B522" s="8"/>
      <c r="C522" s="8"/>
      <c r="D522" s="9" t="s">
        <v>760</v>
      </c>
      <c r="E522" s="22"/>
      <c r="F522" s="22"/>
      <c r="G522" s="22"/>
    </row>
    <row r="523" spans="1:7" x14ac:dyDescent="0.25">
      <c r="A523" s="10" t="s">
        <v>761</v>
      </c>
      <c r="B523" s="10" t="s">
        <v>17</v>
      </c>
      <c r="C523" s="10" t="s">
        <v>70</v>
      </c>
      <c r="D523" s="15" t="s">
        <v>762</v>
      </c>
      <c r="E523" s="22">
        <v>2</v>
      </c>
      <c r="F523" s="22">
        <v>404.76</v>
      </c>
      <c r="G523" s="23">
        <f>ROUND(E523*F523,2)</f>
        <v>809.52</v>
      </c>
    </row>
    <row r="524" spans="1:7" ht="101.25" x14ac:dyDescent="0.25">
      <c r="A524" s="8"/>
      <c r="B524" s="8"/>
      <c r="C524" s="8"/>
      <c r="D524" s="9" t="s">
        <v>763</v>
      </c>
      <c r="E524" s="22"/>
      <c r="F524" s="22"/>
      <c r="G524" s="22"/>
    </row>
    <row r="525" spans="1:7" x14ac:dyDescent="0.25">
      <c r="A525" s="10" t="s">
        <v>764</v>
      </c>
      <c r="B525" s="10" t="s">
        <v>17</v>
      </c>
      <c r="C525" s="10" t="s">
        <v>70</v>
      </c>
      <c r="D525" s="15" t="s">
        <v>765</v>
      </c>
      <c r="E525" s="22">
        <v>1</v>
      </c>
      <c r="F525" s="22">
        <v>124.52</v>
      </c>
      <c r="G525" s="23">
        <f>ROUND(E525*F525,2)</f>
        <v>124.52</v>
      </c>
    </row>
    <row r="526" spans="1:7" ht="78.75" x14ac:dyDescent="0.25">
      <c r="A526" s="8"/>
      <c r="B526" s="8"/>
      <c r="C526" s="8"/>
      <c r="D526" s="9" t="s">
        <v>766</v>
      </c>
      <c r="E526" s="22"/>
      <c r="F526" s="22"/>
      <c r="G526" s="22"/>
    </row>
    <row r="527" spans="1:7" ht="22.5" x14ac:dyDescent="0.25">
      <c r="A527" s="10" t="s">
        <v>767</v>
      </c>
      <c r="B527" s="10" t="s">
        <v>17</v>
      </c>
      <c r="C527" s="10" t="s">
        <v>70</v>
      </c>
      <c r="D527" s="15" t="s">
        <v>768</v>
      </c>
      <c r="E527" s="22">
        <v>12</v>
      </c>
      <c r="F527" s="22">
        <v>198.36</v>
      </c>
      <c r="G527" s="23">
        <f>ROUND(E527*F527,2)</f>
        <v>2380.3200000000002</v>
      </c>
    </row>
    <row r="528" spans="1:7" ht="101.25" x14ac:dyDescent="0.25">
      <c r="A528" s="8"/>
      <c r="B528" s="8"/>
      <c r="C528" s="8"/>
      <c r="D528" s="9" t="s">
        <v>769</v>
      </c>
      <c r="E528" s="22"/>
      <c r="F528" s="22"/>
      <c r="G528" s="22"/>
    </row>
    <row r="529" spans="1:7" x14ac:dyDescent="0.25">
      <c r="A529" s="10" t="s">
        <v>770</v>
      </c>
      <c r="B529" s="10" t="s">
        <v>17</v>
      </c>
      <c r="C529" s="10" t="s">
        <v>70</v>
      </c>
      <c r="D529" s="15" t="s">
        <v>771</v>
      </c>
      <c r="E529" s="22">
        <v>2</v>
      </c>
      <c r="F529" s="22">
        <v>71.92</v>
      </c>
      <c r="G529" s="23">
        <f>ROUND(E529*F529,2)</f>
        <v>143.84</v>
      </c>
    </row>
    <row r="530" spans="1:7" ht="78.75" x14ac:dyDescent="0.25">
      <c r="A530" s="8"/>
      <c r="B530" s="8"/>
      <c r="C530" s="8"/>
      <c r="D530" s="9" t="s">
        <v>772</v>
      </c>
      <c r="E530" s="22"/>
      <c r="F530" s="22"/>
      <c r="G530" s="22"/>
    </row>
    <row r="531" spans="1:7" ht="22.5" x14ac:dyDescent="0.25">
      <c r="A531" s="10" t="s">
        <v>773</v>
      </c>
      <c r="B531" s="10" t="s">
        <v>17</v>
      </c>
      <c r="C531" s="10" t="s">
        <v>70</v>
      </c>
      <c r="D531" s="15" t="s">
        <v>774</v>
      </c>
      <c r="E531" s="22">
        <v>4</v>
      </c>
      <c r="F531" s="22">
        <v>92.54</v>
      </c>
      <c r="G531" s="23">
        <f>ROUND(E531*F531,2)</f>
        <v>370.16</v>
      </c>
    </row>
    <row r="532" spans="1:7" ht="123.75" x14ac:dyDescent="0.25">
      <c r="A532" s="8"/>
      <c r="B532" s="8"/>
      <c r="C532" s="8"/>
      <c r="D532" s="9" t="s">
        <v>775</v>
      </c>
      <c r="E532" s="22"/>
      <c r="F532" s="22"/>
      <c r="G532" s="22"/>
    </row>
    <row r="533" spans="1:7" ht="22.5" x14ac:dyDescent="0.25">
      <c r="A533" s="10" t="s">
        <v>776</v>
      </c>
      <c r="B533" s="10" t="s">
        <v>17</v>
      </c>
      <c r="C533" s="10" t="s">
        <v>70</v>
      </c>
      <c r="D533" s="15" t="s">
        <v>777</v>
      </c>
      <c r="E533" s="22">
        <v>2</v>
      </c>
      <c r="F533" s="22">
        <v>118.49</v>
      </c>
      <c r="G533" s="23">
        <f>ROUND(E533*F533,2)</f>
        <v>236.98</v>
      </c>
    </row>
    <row r="534" spans="1:7" ht="123.75" x14ac:dyDescent="0.25">
      <c r="A534" s="8"/>
      <c r="B534" s="8"/>
      <c r="C534" s="8"/>
      <c r="D534" s="9" t="s">
        <v>778</v>
      </c>
      <c r="E534" s="22"/>
      <c r="F534" s="22"/>
      <c r="G534" s="22"/>
    </row>
    <row r="535" spans="1:7" x14ac:dyDescent="0.25">
      <c r="A535" s="10" t="s">
        <v>779</v>
      </c>
      <c r="B535" s="10" t="s">
        <v>17</v>
      </c>
      <c r="C535" s="10" t="s">
        <v>70</v>
      </c>
      <c r="D535" s="15" t="s">
        <v>780</v>
      </c>
      <c r="E535" s="22">
        <v>1</v>
      </c>
      <c r="F535" s="22">
        <v>74.010000000000005</v>
      </c>
      <c r="G535" s="23">
        <f>ROUND(E535*F535,2)</f>
        <v>74.010000000000005</v>
      </c>
    </row>
    <row r="536" spans="1:7" ht="56.25" x14ac:dyDescent="0.25">
      <c r="A536" s="8"/>
      <c r="B536" s="8"/>
      <c r="C536" s="8"/>
      <c r="D536" s="9" t="s">
        <v>781</v>
      </c>
      <c r="E536" s="22"/>
      <c r="F536" s="22"/>
      <c r="G536" s="22"/>
    </row>
    <row r="537" spans="1:7" x14ac:dyDescent="0.25">
      <c r="A537" s="10" t="s">
        <v>782</v>
      </c>
      <c r="B537" s="10" t="s">
        <v>17</v>
      </c>
      <c r="C537" s="10" t="s">
        <v>70</v>
      </c>
      <c r="D537" s="15" t="s">
        <v>783</v>
      </c>
      <c r="E537" s="22">
        <v>2</v>
      </c>
      <c r="F537" s="22">
        <v>107.92</v>
      </c>
      <c r="G537" s="23">
        <f>ROUND(E537*F537,2)</f>
        <v>215.84</v>
      </c>
    </row>
    <row r="538" spans="1:7" ht="90" x14ac:dyDescent="0.25">
      <c r="A538" s="8"/>
      <c r="B538" s="8"/>
      <c r="C538" s="8"/>
      <c r="D538" s="9" t="s">
        <v>784</v>
      </c>
      <c r="E538" s="22"/>
      <c r="F538" s="22"/>
      <c r="G538" s="22"/>
    </row>
    <row r="539" spans="1:7" x14ac:dyDescent="0.25">
      <c r="A539" s="10" t="s">
        <v>785</v>
      </c>
      <c r="B539" s="10" t="s">
        <v>17</v>
      </c>
      <c r="C539" s="10" t="s">
        <v>70</v>
      </c>
      <c r="D539" s="15" t="s">
        <v>786</v>
      </c>
      <c r="E539" s="22">
        <v>2</v>
      </c>
      <c r="F539" s="22">
        <v>113.98</v>
      </c>
      <c r="G539" s="23">
        <f>ROUND(E539*F539,2)</f>
        <v>227.96</v>
      </c>
    </row>
    <row r="540" spans="1:7" ht="78.75" x14ac:dyDescent="0.25">
      <c r="A540" s="8"/>
      <c r="B540" s="8"/>
      <c r="C540" s="8"/>
      <c r="D540" s="9" t="s">
        <v>787</v>
      </c>
      <c r="E540" s="22"/>
      <c r="F540" s="22"/>
      <c r="G540" s="22"/>
    </row>
    <row r="541" spans="1:7" ht="22.5" x14ac:dyDescent="0.25">
      <c r="A541" s="10" t="s">
        <v>788</v>
      </c>
      <c r="B541" s="10" t="s">
        <v>17</v>
      </c>
      <c r="C541" s="10" t="s">
        <v>70</v>
      </c>
      <c r="D541" s="15" t="s">
        <v>789</v>
      </c>
      <c r="E541" s="22">
        <v>1</v>
      </c>
      <c r="F541" s="22">
        <v>302.36</v>
      </c>
      <c r="G541" s="23">
        <f>ROUND(E541*F541,2)</f>
        <v>302.36</v>
      </c>
    </row>
    <row r="542" spans="1:7" ht="135" x14ac:dyDescent="0.25">
      <c r="A542" s="8"/>
      <c r="B542" s="8"/>
      <c r="C542" s="8"/>
      <c r="D542" s="9" t="s">
        <v>790</v>
      </c>
      <c r="E542" s="22"/>
      <c r="F542" s="22"/>
      <c r="G542" s="22"/>
    </row>
    <row r="543" spans="1:7" x14ac:dyDescent="0.25">
      <c r="A543" s="10" t="s">
        <v>791</v>
      </c>
      <c r="B543" s="10" t="s">
        <v>17</v>
      </c>
      <c r="C543" s="10" t="s">
        <v>70</v>
      </c>
      <c r="D543" s="15" t="s">
        <v>792</v>
      </c>
      <c r="E543" s="22">
        <v>2</v>
      </c>
      <c r="F543" s="22">
        <v>105.45</v>
      </c>
      <c r="G543" s="23">
        <f>ROUND(E543*F543,2)</f>
        <v>210.9</v>
      </c>
    </row>
    <row r="544" spans="1:7" ht="123.75" x14ac:dyDescent="0.25">
      <c r="A544" s="8"/>
      <c r="B544" s="8"/>
      <c r="C544" s="8"/>
      <c r="D544" s="9" t="s">
        <v>793</v>
      </c>
      <c r="E544" s="22"/>
      <c r="F544" s="22"/>
      <c r="G544" s="22"/>
    </row>
    <row r="545" spans="1:7" x14ac:dyDescent="0.25">
      <c r="A545" s="10" t="s">
        <v>794</v>
      </c>
      <c r="B545" s="10" t="s">
        <v>17</v>
      </c>
      <c r="C545" s="10" t="s">
        <v>70</v>
      </c>
      <c r="D545" s="15" t="s">
        <v>795</v>
      </c>
      <c r="E545" s="22">
        <v>2</v>
      </c>
      <c r="F545" s="22">
        <v>225.52</v>
      </c>
      <c r="G545" s="23">
        <f>ROUND(E545*F545,2)</f>
        <v>451.04</v>
      </c>
    </row>
    <row r="546" spans="1:7" ht="90" x14ac:dyDescent="0.25">
      <c r="A546" s="8"/>
      <c r="B546" s="8"/>
      <c r="C546" s="8"/>
      <c r="D546" s="9" t="s">
        <v>796</v>
      </c>
      <c r="E546" s="22"/>
      <c r="F546" s="22"/>
      <c r="G546" s="22"/>
    </row>
    <row r="547" spans="1:7" x14ac:dyDescent="0.25">
      <c r="A547" s="10" t="s">
        <v>797</v>
      </c>
      <c r="B547" s="10" t="s">
        <v>17</v>
      </c>
      <c r="C547" s="10" t="s">
        <v>70</v>
      </c>
      <c r="D547" s="15" t="s">
        <v>798</v>
      </c>
      <c r="E547" s="22">
        <v>2</v>
      </c>
      <c r="F547" s="22">
        <v>67.540000000000006</v>
      </c>
      <c r="G547" s="23">
        <f>ROUND(E547*F547,2)</f>
        <v>135.08000000000001</v>
      </c>
    </row>
    <row r="548" spans="1:7" ht="90" x14ac:dyDescent="0.25">
      <c r="A548" s="8"/>
      <c r="B548" s="8"/>
      <c r="C548" s="8"/>
      <c r="D548" s="9" t="s">
        <v>799</v>
      </c>
      <c r="E548" s="22"/>
      <c r="F548" s="22"/>
      <c r="G548" s="22"/>
    </row>
    <row r="549" spans="1:7" x14ac:dyDescent="0.25">
      <c r="A549" s="10" t="s">
        <v>800</v>
      </c>
      <c r="B549" s="10" t="s">
        <v>17</v>
      </c>
      <c r="C549" s="10" t="s">
        <v>165</v>
      </c>
      <c r="D549" s="15" t="s">
        <v>801</v>
      </c>
      <c r="E549" s="22">
        <v>2</v>
      </c>
      <c r="F549" s="22">
        <v>23.72</v>
      </c>
      <c r="G549" s="23">
        <f>ROUND(E549*F549,2)</f>
        <v>47.44</v>
      </c>
    </row>
    <row r="550" spans="1:7" ht="45" x14ac:dyDescent="0.25">
      <c r="A550" s="8"/>
      <c r="B550" s="8"/>
      <c r="C550" s="8"/>
      <c r="D550" s="9" t="s">
        <v>802</v>
      </c>
      <c r="E550" s="22"/>
      <c r="F550" s="22"/>
      <c r="G550" s="22"/>
    </row>
    <row r="551" spans="1:7" x14ac:dyDescent="0.25">
      <c r="A551" s="10" t="s">
        <v>803</v>
      </c>
      <c r="B551" s="10" t="s">
        <v>17</v>
      </c>
      <c r="C551" s="10" t="s">
        <v>70</v>
      </c>
      <c r="D551" s="15" t="s">
        <v>804</v>
      </c>
      <c r="E551" s="22">
        <v>2</v>
      </c>
      <c r="F551" s="22">
        <v>249.01</v>
      </c>
      <c r="G551" s="23">
        <f>ROUND(E551*F551,2)</f>
        <v>498.02</v>
      </c>
    </row>
    <row r="552" spans="1:7" ht="78.75" x14ac:dyDescent="0.25">
      <c r="A552" s="8"/>
      <c r="B552" s="8"/>
      <c r="C552" s="8"/>
      <c r="D552" s="9" t="s">
        <v>805</v>
      </c>
      <c r="E552" s="22"/>
      <c r="F552" s="22"/>
      <c r="G552" s="22"/>
    </row>
    <row r="553" spans="1:7" ht="22.5" x14ac:dyDescent="0.25">
      <c r="A553" s="10" t="s">
        <v>806</v>
      </c>
      <c r="B553" s="10" t="s">
        <v>17</v>
      </c>
      <c r="C553" s="10" t="s">
        <v>70</v>
      </c>
      <c r="D553" s="15" t="s">
        <v>807</v>
      </c>
      <c r="E553" s="22">
        <v>1</v>
      </c>
      <c r="F553" s="22">
        <v>711.25</v>
      </c>
      <c r="G553" s="23">
        <f>ROUND(E553*F553,2)</f>
        <v>711.25</v>
      </c>
    </row>
    <row r="554" spans="1:7" ht="135" x14ac:dyDescent="0.25">
      <c r="A554" s="8"/>
      <c r="B554" s="8"/>
      <c r="C554" s="8"/>
      <c r="D554" s="9" t="s">
        <v>808</v>
      </c>
      <c r="E554" s="22"/>
      <c r="F554" s="22"/>
      <c r="G554" s="22"/>
    </row>
    <row r="555" spans="1:7" x14ac:dyDescent="0.25">
      <c r="A555" s="8"/>
      <c r="B555" s="8"/>
      <c r="C555" s="8"/>
      <c r="D555" s="16" t="s">
        <v>809</v>
      </c>
      <c r="E555" s="22">
        <v>1</v>
      </c>
      <c r="F555" s="21">
        <f>G519+G521+G523+G525+G527+G529+G531+G533+G535+G537+G539+G541+G543+G545+G547+G549+G551+G553</f>
        <v>8393.1999999999989</v>
      </c>
      <c r="G555" s="21">
        <f>ROUND(F555*E555,2)</f>
        <v>8393.2000000000007</v>
      </c>
    </row>
    <row r="556" spans="1:7" ht="0.95" customHeight="1" x14ac:dyDescent="0.25">
      <c r="A556" s="11"/>
      <c r="B556" s="11"/>
      <c r="C556" s="11"/>
      <c r="D556" s="17"/>
      <c r="E556" s="24"/>
      <c r="F556" s="24"/>
      <c r="G556" s="24"/>
    </row>
    <row r="557" spans="1:7" x14ac:dyDescent="0.25">
      <c r="A557" s="8"/>
      <c r="B557" s="8"/>
      <c r="C557" s="8"/>
      <c r="D557" s="16" t="s">
        <v>810</v>
      </c>
      <c r="E557" s="22">
        <v>1</v>
      </c>
      <c r="F557" s="21">
        <f>G452+G469+G516+G555</f>
        <v>54065.380000000005</v>
      </c>
      <c r="G557" s="21">
        <f>ROUND(F557*E557,2)</f>
        <v>54065.38</v>
      </c>
    </row>
    <row r="558" spans="1:7" ht="0.95" customHeight="1" x14ac:dyDescent="0.25">
      <c r="A558" s="11"/>
      <c r="B558" s="11"/>
      <c r="C558" s="11"/>
      <c r="D558" s="17"/>
      <c r="E558" s="24"/>
      <c r="F558" s="24"/>
      <c r="G558" s="24"/>
    </row>
    <row r="559" spans="1:7" x14ac:dyDescent="0.25">
      <c r="A559" s="6" t="s">
        <v>811</v>
      </c>
      <c r="B559" s="6" t="s">
        <v>11</v>
      </c>
      <c r="C559" s="6" t="s">
        <v>0</v>
      </c>
      <c r="D559" s="13" t="s">
        <v>812</v>
      </c>
      <c r="E559" s="21">
        <f>E655</f>
        <v>1</v>
      </c>
      <c r="F559" s="21">
        <f>F655</f>
        <v>128448.17</v>
      </c>
      <c r="G559" s="21">
        <f>G655</f>
        <v>128448.17</v>
      </c>
    </row>
    <row r="560" spans="1:7" x14ac:dyDescent="0.25">
      <c r="A560" s="7" t="s">
        <v>813</v>
      </c>
      <c r="B560" s="7" t="s">
        <v>11</v>
      </c>
      <c r="C560" s="7" t="s">
        <v>0</v>
      </c>
      <c r="D560" s="14" t="s">
        <v>814</v>
      </c>
      <c r="E560" s="21">
        <f>E603</f>
        <v>1</v>
      </c>
      <c r="F560" s="21">
        <f>F603</f>
        <v>83379.64999999998</v>
      </c>
      <c r="G560" s="21">
        <f>G603</f>
        <v>83379.649999999994</v>
      </c>
    </row>
    <row r="561" spans="1:7" x14ac:dyDescent="0.25">
      <c r="A561" s="10" t="s">
        <v>815</v>
      </c>
      <c r="B561" s="10" t="s">
        <v>17</v>
      </c>
      <c r="C561" s="10" t="s">
        <v>70</v>
      </c>
      <c r="D561" s="15" t="s">
        <v>816</v>
      </c>
      <c r="E561" s="22">
        <v>1</v>
      </c>
      <c r="F561" s="22">
        <v>633.28</v>
      </c>
      <c r="G561" s="23">
        <f>ROUND(E561*F561,2)</f>
        <v>633.28</v>
      </c>
    </row>
    <row r="562" spans="1:7" ht="101.25" x14ac:dyDescent="0.25">
      <c r="A562" s="8"/>
      <c r="B562" s="8"/>
      <c r="C562" s="8"/>
      <c r="D562" s="9" t="s">
        <v>817</v>
      </c>
      <c r="E562" s="22"/>
      <c r="F562" s="22"/>
      <c r="G562" s="22"/>
    </row>
    <row r="563" spans="1:7" ht="22.5" x14ac:dyDescent="0.25">
      <c r="A563" s="10" t="s">
        <v>818</v>
      </c>
      <c r="B563" s="10" t="s">
        <v>17</v>
      </c>
      <c r="C563" s="10" t="s">
        <v>70</v>
      </c>
      <c r="D563" s="15" t="s">
        <v>819</v>
      </c>
      <c r="E563" s="22">
        <v>2</v>
      </c>
      <c r="F563" s="22">
        <v>1850.24</v>
      </c>
      <c r="G563" s="23">
        <f>ROUND(E563*F563,2)</f>
        <v>3700.48</v>
      </c>
    </row>
    <row r="564" spans="1:7" ht="247.5" x14ac:dyDescent="0.25">
      <c r="A564" s="8"/>
      <c r="B564" s="8"/>
      <c r="C564" s="8"/>
      <c r="D564" s="9" t="s">
        <v>820</v>
      </c>
      <c r="E564" s="22"/>
      <c r="F564" s="22"/>
      <c r="G564" s="22"/>
    </row>
    <row r="565" spans="1:7" x14ac:dyDescent="0.25">
      <c r="A565" s="10" t="s">
        <v>821</v>
      </c>
      <c r="B565" s="10" t="s">
        <v>17</v>
      </c>
      <c r="C565" s="10" t="s">
        <v>70</v>
      </c>
      <c r="D565" s="15" t="s">
        <v>822</v>
      </c>
      <c r="E565" s="22">
        <v>1</v>
      </c>
      <c r="F565" s="22">
        <v>124.65</v>
      </c>
      <c r="G565" s="23">
        <f>ROUND(E565*F565,2)</f>
        <v>124.65</v>
      </c>
    </row>
    <row r="566" spans="1:7" ht="146.25" x14ac:dyDescent="0.25">
      <c r="A566" s="8"/>
      <c r="B566" s="8"/>
      <c r="C566" s="8"/>
      <c r="D566" s="9" t="s">
        <v>823</v>
      </c>
      <c r="E566" s="22"/>
      <c r="F566" s="22"/>
      <c r="G566" s="22"/>
    </row>
    <row r="567" spans="1:7" ht="22.5" x14ac:dyDescent="0.25">
      <c r="A567" s="10" t="s">
        <v>824</v>
      </c>
      <c r="B567" s="10" t="s">
        <v>17</v>
      </c>
      <c r="C567" s="10" t="s">
        <v>70</v>
      </c>
      <c r="D567" s="15" t="s">
        <v>825</v>
      </c>
      <c r="E567" s="22">
        <v>1</v>
      </c>
      <c r="F567" s="22">
        <v>4661.38</v>
      </c>
      <c r="G567" s="23">
        <f>ROUND(E567*F567,2)</f>
        <v>4661.38</v>
      </c>
    </row>
    <row r="568" spans="1:7" ht="303.75" x14ac:dyDescent="0.25">
      <c r="A568" s="8"/>
      <c r="B568" s="8"/>
      <c r="C568" s="8"/>
      <c r="D568" s="9" t="s">
        <v>826</v>
      </c>
      <c r="E568" s="22"/>
      <c r="F568" s="22"/>
      <c r="G568" s="22"/>
    </row>
    <row r="569" spans="1:7" ht="22.5" x14ac:dyDescent="0.25">
      <c r="A569" s="10" t="s">
        <v>827</v>
      </c>
      <c r="B569" s="10" t="s">
        <v>17</v>
      </c>
      <c r="C569" s="10" t="s">
        <v>70</v>
      </c>
      <c r="D569" s="15" t="s">
        <v>828</v>
      </c>
      <c r="E569" s="22">
        <v>1</v>
      </c>
      <c r="F569" s="22">
        <v>6346.02</v>
      </c>
      <c r="G569" s="23">
        <f>ROUND(E569*F569,2)</f>
        <v>6346.02</v>
      </c>
    </row>
    <row r="570" spans="1:7" ht="281.25" x14ac:dyDescent="0.25">
      <c r="A570" s="8"/>
      <c r="B570" s="8"/>
      <c r="C570" s="8"/>
      <c r="D570" s="9" t="s">
        <v>829</v>
      </c>
      <c r="E570" s="22"/>
      <c r="F570" s="22"/>
      <c r="G570" s="22"/>
    </row>
    <row r="571" spans="1:7" x14ac:dyDescent="0.25">
      <c r="A571" s="10" t="s">
        <v>830</v>
      </c>
      <c r="B571" s="10" t="s">
        <v>17</v>
      </c>
      <c r="C571" s="10" t="s">
        <v>70</v>
      </c>
      <c r="D571" s="15" t="s">
        <v>831</v>
      </c>
      <c r="E571" s="22">
        <v>1</v>
      </c>
      <c r="F571" s="22">
        <v>26361.94</v>
      </c>
      <c r="G571" s="23">
        <f>ROUND(E571*F571,2)</f>
        <v>26361.94</v>
      </c>
    </row>
    <row r="572" spans="1:7" ht="409.5" x14ac:dyDescent="0.25">
      <c r="A572" s="8"/>
      <c r="B572" s="8"/>
      <c r="C572" s="8"/>
      <c r="D572" s="9" t="s">
        <v>832</v>
      </c>
      <c r="E572" s="22"/>
      <c r="F572" s="22"/>
      <c r="G572" s="22"/>
    </row>
    <row r="573" spans="1:7" ht="22.5" x14ac:dyDescent="0.25">
      <c r="A573" s="10" t="s">
        <v>833</v>
      </c>
      <c r="B573" s="10" t="s">
        <v>17</v>
      </c>
      <c r="C573" s="10" t="s">
        <v>70</v>
      </c>
      <c r="D573" s="15" t="s">
        <v>834</v>
      </c>
      <c r="E573" s="22">
        <v>6</v>
      </c>
      <c r="F573" s="22">
        <v>1006.25</v>
      </c>
      <c r="G573" s="23">
        <f>ROUND(E573*F573,2)</f>
        <v>6037.5</v>
      </c>
    </row>
    <row r="574" spans="1:7" ht="371.25" x14ac:dyDescent="0.25">
      <c r="A574" s="8"/>
      <c r="B574" s="8"/>
      <c r="C574" s="8"/>
      <c r="D574" s="9" t="s">
        <v>835</v>
      </c>
      <c r="E574" s="22"/>
      <c r="F574" s="22"/>
      <c r="G574" s="22"/>
    </row>
    <row r="575" spans="1:7" ht="22.5" x14ac:dyDescent="0.25">
      <c r="A575" s="10" t="s">
        <v>836</v>
      </c>
      <c r="B575" s="10" t="s">
        <v>17</v>
      </c>
      <c r="C575" s="10" t="s">
        <v>70</v>
      </c>
      <c r="D575" s="15" t="s">
        <v>837</v>
      </c>
      <c r="E575" s="22">
        <v>6</v>
      </c>
      <c r="F575" s="22">
        <v>1049.95</v>
      </c>
      <c r="G575" s="23">
        <f>ROUND(E575*F575,2)</f>
        <v>6299.7</v>
      </c>
    </row>
    <row r="576" spans="1:7" ht="360" x14ac:dyDescent="0.25">
      <c r="A576" s="8"/>
      <c r="B576" s="8"/>
      <c r="C576" s="8"/>
      <c r="D576" s="9" t="s">
        <v>838</v>
      </c>
      <c r="E576" s="22"/>
      <c r="F576" s="22"/>
      <c r="G576" s="22"/>
    </row>
    <row r="577" spans="1:7" ht="22.5" x14ac:dyDescent="0.25">
      <c r="A577" s="10" t="s">
        <v>839</v>
      </c>
      <c r="B577" s="10" t="s">
        <v>17</v>
      </c>
      <c r="C577" s="10" t="s">
        <v>70</v>
      </c>
      <c r="D577" s="15" t="s">
        <v>840</v>
      </c>
      <c r="E577" s="22">
        <v>12</v>
      </c>
      <c r="F577" s="22">
        <v>1203.5999999999999</v>
      </c>
      <c r="G577" s="23">
        <f>ROUND(E577*F577,2)</f>
        <v>14443.2</v>
      </c>
    </row>
    <row r="578" spans="1:7" ht="360" x14ac:dyDescent="0.25">
      <c r="A578" s="8"/>
      <c r="B578" s="8"/>
      <c r="C578" s="8"/>
      <c r="D578" s="9" t="s">
        <v>841</v>
      </c>
      <c r="E578" s="22"/>
      <c r="F578" s="22"/>
      <c r="G578" s="22"/>
    </row>
    <row r="579" spans="1:7" ht="22.5" x14ac:dyDescent="0.25">
      <c r="A579" s="10" t="s">
        <v>842</v>
      </c>
      <c r="B579" s="10" t="s">
        <v>17</v>
      </c>
      <c r="C579" s="10" t="s">
        <v>70</v>
      </c>
      <c r="D579" s="15" t="s">
        <v>843</v>
      </c>
      <c r="E579" s="22">
        <v>6</v>
      </c>
      <c r="F579" s="22">
        <v>137.19999999999999</v>
      </c>
      <c r="G579" s="23">
        <f>ROUND(E579*F579,2)</f>
        <v>823.2</v>
      </c>
    </row>
    <row r="580" spans="1:7" ht="78.75" x14ac:dyDescent="0.25">
      <c r="A580" s="8"/>
      <c r="B580" s="8"/>
      <c r="C580" s="8"/>
      <c r="D580" s="9" t="s">
        <v>844</v>
      </c>
      <c r="E580" s="22"/>
      <c r="F580" s="22"/>
      <c r="G580" s="22"/>
    </row>
    <row r="581" spans="1:7" ht="22.5" x14ac:dyDescent="0.25">
      <c r="A581" s="10" t="s">
        <v>845</v>
      </c>
      <c r="B581" s="10" t="s">
        <v>17</v>
      </c>
      <c r="C581" s="10" t="s">
        <v>70</v>
      </c>
      <c r="D581" s="15" t="s">
        <v>846</v>
      </c>
      <c r="E581" s="22">
        <v>18</v>
      </c>
      <c r="F581" s="22">
        <v>198.38</v>
      </c>
      <c r="G581" s="23">
        <f>ROUND(E581*F581,2)</f>
        <v>3570.84</v>
      </c>
    </row>
    <row r="582" spans="1:7" ht="78.75" x14ac:dyDescent="0.25">
      <c r="A582" s="8"/>
      <c r="B582" s="8"/>
      <c r="C582" s="8"/>
      <c r="D582" s="9" t="s">
        <v>847</v>
      </c>
      <c r="E582" s="22"/>
      <c r="F582" s="22"/>
      <c r="G582" s="22"/>
    </row>
    <row r="583" spans="1:7" ht="22.5" x14ac:dyDescent="0.25">
      <c r="A583" s="10" t="s">
        <v>848</v>
      </c>
      <c r="B583" s="10" t="s">
        <v>17</v>
      </c>
      <c r="C583" s="10" t="s">
        <v>70</v>
      </c>
      <c r="D583" s="15" t="s">
        <v>849</v>
      </c>
      <c r="E583" s="22">
        <v>1</v>
      </c>
      <c r="F583" s="22">
        <v>848.93</v>
      </c>
      <c r="G583" s="23">
        <f>ROUND(E583*F583,2)</f>
        <v>848.93</v>
      </c>
    </row>
    <row r="584" spans="1:7" ht="292.5" x14ac:dyDescent="0.25">
      <c r="A584" s="8"/>
      <c r="B584" s="8"/>
      <c r="C584" s="8"/>
      <c r="D584" s="9" t="s">
        <v>850</v>
      </c>
      <c r="E584" s="22"/>
      <c r="F584" s="22"/>
      <c r="G584" s="22"/>
    </row>
    <row r="585" spans="1:7" x14ac:dyDescent="0.25">
      <c r="A585" s="10" t="s">
        <v>851</v>
      </c>
      <c r="B585" s="10" t="s">
        <v>17</v>
      </c>
      <c r="C585" s="10" t="s">
        <v>70</v>
      </c>
      <c r="D585" s="15" t="s">
        <v>852</v>
      </c>
      <c r="E585" s="22">
        <v>7</v>
      </c>
      <c r="F585" s="22">
        <v>143.29</v>
      </c>
      <c r="G585" s="23">
        <f>ROUND(E585*F585,2)</f>
        <v>1003.03</v>
      </c>
    </row>
    <row r="586" spans="1:7" ht="33.75" x14ac:dyDescent="0.25">
      <c r="A586" s="8"/>
      <c r="B586" s="8"/>
      <c r="C586" s="8"/>
      <c r="D586" s="9" t="s">
        <v>853</v>
      </c>
      <c r="E586" s="22"/>
      <c r="F586" s="22"/>
      <c r="G586" s="22"/>
    </row>
    <row r="587" spans="1:7" ht="22.5" x14ac:dyDescent="0.25">
      <c r="A587" s="10" t="s">
        <v>854</v>
      </c>
      <c r="B587" s="10" t="s">
        <v>17</v>
      </c>
      <c r="C587" s="10" t="s">
        <v>70</v>
      </c>
      <c r="D587" s="15" t="s">
        <v>855</v>
      </c>
      <c r="E587" s="22">
        <v>1</v>
      </c>
      <c r="F587" s="22">
        <v>927.6</v>
      </c>
      <c r="G587" s="23">
        <f>ROUND(E587*F587,2)</f>
        <v>927.6</v>
      </c>
    </row>
    <row r="588" spans="1:7" ht="191.25" x14ac:dyDescent="0.25">
      <c r="A588" s="8"/>
      <c r="B588" s="8"/>
      <c r="C588" s="8"/>
      <c r="D588" s="9" t="s">
        <v>856</v>
      </c>
      <c r="E588" s="22"/>
      <c r="F588" s="22"/>
      <c r="G588" s="22"/>
    </row>
    <row r="589" spans="1:7" x14ac:dyDescent="0.25">
      <c r="A589" s="10" t="s">
        <v>857</v>
      </c>
      <c r="B589" s="10" t="s">
        <v>17</v>
      </c>
      <c r="C589" s="10" t="s">
        <v>70</v>
      </c>
      <c r="D589" s="15" t="s">
        <v>858</v>
      </c>
      <c r="E589" s="22">
        <v>1</v>
      </c>
      <c r="F589" s="22">
        <v>140.4</v>
      </c>
      <c r="G589" s="23">
        <f>ROUND(E589*F589,2)</f>
        <v>140.4</v>
      </c>
    </row>
    <row r="590" spans="1:7" ht="123.75" x14ac:dyDescent="0.25">
      <c r="A590" s="8"/>
      <c r="B590" s="8"/>
      <c r="C590" s="8"/>
      <c r="D590" s="9" t="s">
        <v>859</v>
      </c>
      <c r="E590" s="22"/>
      <c r="F590" s="22"/>
      <c r="G590" s="22"/>
    </row>
    <row r="591" spans="1:7" x14ac:dyDescent="0.25">
      <c r="A591" s="10" t="s">
        <v>860</v>
      </c>
      <c r="B591" s="10" t="s">
        <v>17</v>
      </c>
      <c r="C591" s="10" t="s">
        <v>66</v>
      </c>
      <c r="D591" s="15" t="s">
        <v>861</v>
      </c>
      <c r="E591" s="22">
        <v>46.39</v>
      </c>
      <c r="F591" s="22">
        <v>76.69</v>
      </c>
      <c r="G591" s="23">
        <f>ROUND(E591*F591,2)</f>
        <v>3557.65</v>
      </c>
    </row>
    <row r="592" spans="1:7" ht="67.5" x14ac:dyDescent="0.25">
      <c r="A592" s="8"/>
      <c r="B592" s="8"/>
      <c r="C592" s="8"/>
      <c r="D592" s="9" t="s">
        <v>862</v>
      </c>
      <c r="E592" s="22"/>
      <c r="F592" s="22"/>
      <c r="G592" s="22"/>
    </row>
    <row r="593" spans="1:7" x14ac:dyDescent="0.25">
      <c r="A593" s="10" t="s">
        <v>863</v>
      </c>
      <c r="B593" s="10" t="s">
        <v>17</v>
      </c>
      <c r="C593" s="10" t="s">
        <v>70</v>
      </c>
      <c r="D593" s="15" t="s">
        <v>864</v>
      </c>
      <c r="E593" s="22">
        <v>1</v>
      </c>
      <c r="F593" s="22">
        <v>595.82000000000005</v>
      </c>
      <c r="G593" s="23">
        <f>ROUND(E593*F593,2)</f>
        <v>595.82000000000005</v>
      </c>
    </row>
    <row r="594" spans="1:7" ht="78.75" x14ac:dyDescent="0.25">
      <c r="A594" s="8"/>
      <c r="B594" s="8"/>
      <c r="C594" s="8"/>
      <c r="D594" s="9" t="s">
        <v>865</v>
      </c>
      <c r="E594" s="22"/>
      <c r="F594" s="22"/>
      <c r="G594" s="22"/>
    </row>
    <row r="595" spans="1:7" x14ac:dyDescent="0.25">
      <c r="A595" s="10" t="s">
        <v>866</v>
      </c>
      <c r="B595" s="10" t="s">
        <v>17</v>
      </c>
      <c r="C595" s="10" t="s">
        <v>70</v>
      </c>
      <c r="D595" s="15" t="s">
        <v>867</v>
      </c>
      <c r="E595" s="22">
        <v>1</v>
      </c>
      <c r="F595" s="22">
        <v>122.91</v>
      </c>
      <c r="G595" s="23">
        <f>ROUND(E595*F595,2)</f>
        <v>122.91</v>
      </c>
    </row>
    <row r="596" spans="1:7" ht="67.5" x14ac:dyDescent="0.25">
      <c r="A596" s="8"/>
      <c r="B596" s="8"/>
      <c r="C596" s="8"/>
      <c r="D596" s="9" t="s">
        <v>868</v>
      </c>
      <c r="E596" s="22"/>
      <c r="F596" s="22"/>
      <c r="G596" s="22"/>
    </row>
    <row r="597" spans="1:7" x14ac:dyDescent="0.25">
      <c r="A597" s="10" t="s">
        <v>869</v>
      </c>
      <c r="B597" s="10" t="s">
        <v>17</v>
      </c>
      <c r="C597" s="10" t="s">
        <v>70</v>
      </c>
      <c r="D597" s="15" t="s">
        <v>870</v>
      </c>
      <c r="E597" s="22">
        <v>2</v>
      </c>
      <c r="F597" s="22">
        <v>188.31</v>
      </c>
      <c r="G597" s="23">
        <f>ROUND(E597*F597,2)</f>
        <v>376.62</v>
      </c>
    </row>
    <row r="598" spans="1:7" ht="112.5" x14ac:dyDescent="0.25">
      <c r="A598" s="8"/>
      <c r="B598" s="8"/>
      <c r="C598" s="8"/>
      <c r="D598" s="9" t="s">
        <v>871</v>
      </c>
      <c r="E598" s="22"/>
      <c r="F598" s="22"/>
      <c r="G598" s="22"/>
    </row>
    <row r="599" spans="1:7" x14ac:dyDescent="0.25">
      <c r="A599" s="10" t="s">
        <v>872</v>
      </c>
      <c r="B599" s="10" t="s">
        <v>17</v>
      </c>
      <c r="C599" s="10" t="s">
        <v>40</v>
      </c>
      <c r="D599" s="15" t="s">
        <v>873</v>
      </c>
      <c r="E599" s="22">
        <v>920</v>
      </c>
      <c r="F599" s="22">
        <v>2.21</v>
      </c>
      <c r="G599" s="23">
        <f>ROUND(E599*F599,2)</f>
        <v>2033.2</v>
      </c>
    </row>
    <row r="600" spans="1:7" ht="78.75" x14ac:dyDescent="0.25">
      <c r="A600" s="8"/>
      <c r="B600" s="8"/>
      <c r="C600" s="8"/>
      <c r="D600" s="9" t="s">
        <v>874</v>
      </c>
      <c r="E600" s="22"/>
      <c r="F600" s="22"/>
      <c r="G600" s="22"/>
    </row>
    <row r="601" spans="1:7" x14ac:dyDescent="0.25">
      <c r="A601" s="10" t="s">
        <v>875</v>
      </c>
      <c r="B601" s="10" t="s">
        <v>17</v>
      </c>
      <c r="C601" s="10" t="s">
        <v>70</v>
      </c>
      <c r="D601" s="15" t="s">
        <v>876</v>
      </c>
      <c r="E601" s="22">
        <v>2</v>
      </c>
      <c r="F601" s="22">
        <v>385.65</v>
      </c>
      <c r="G601" s="23">
        <f>ROUND(E601*F601,2)</f>
        <v>771.3</v>
      </c>
    </row>
    <row r="602" spans="1:7" ht="56.25" x14ac:dyDescent="0.25">
      <c r="A602" s="8"/>
      <c r="B602" s="8"/>
      <c r="C602" s="8"/>
      <c r="D602" s="9" t="s">
        <v>877</v>
      </c>
      <c r="E602" s="22"/>
      <c r="F602" s="22"/>
      <c r="G602" s="22"/>
    </row>
    <row r="603" spans="1:7" x14ac:dyDescent="0.25">
      <c r="A603" s="8"/>
      <c r="B603" s="8"/>
      <c r="C603" s="8"/>
      <c r="D603" s="16" t="s">
        <v>878</v>
      </c>
      <c r="E603" s="22">
        <v>1</v>
      </c>
      <c r="F603" s="21">
        <f>G561+G563+G565+G567+G569+G571+G573+G575+G577+G579+G581+G583+G585+G587+G589+G591+G593+G595+G597+G599+G601</f>
        <v>83379.64999999998</v>
      </c>
      <c r="G603" s="21">
        <f>ROUND(F603*E603,2)</f>
        <v>83379.649999999994</v>
      </c>
    </row>
    <row r="604" spans="1:7" ht="0.95" customHeight="1" x14ac:dyDescent="0.25">
      <c r="A604" s="11"/>
      <c r="B604" s="11"/>
      <c r="C604" s="11"/>
      <c r="D604" s="17"/>
      <c r="E604" s="24"/>
      <c r="F604" s="24"/>
      <c r="G604" s="24"/>
    </row>
    <row r="605" spans="1:7" x14ac:dyDescent="0.25">
      <c r="A605" s="7" t="s">
        <v>879</v>
      </c>
      <c r="B605" s="7" t="s">
        <v>11</v>
      </c>
      <c r="C605" s="7" t="s">
        <v>0</v>
      </c>
      <c r="D605" s="14" t="s">
        <v>880</v>
      </c>
      <c r="E605" s="21">
        <f>E634</f>
        <v>1</v>
      </c>
      <c r="F605" s="21">
        <f>F634</f>
        <v>21541.89</v>
      </c>
      <c r="G605" s="21">
        <f>G634</f>
        <v>21541.89</v>
      </c>
    </row>
    <row r="606" spans="1:7" ht="22.5" x14ac:dyDescent="0.25">
      <c r="A606" s="10" t="s">
        <v>881</v>
      </c>
      <c r="B606" s="10" t="s">
        <v>17</v>
      </c>
      <c r="C606" s="10" t="s">
        <v>70</v>
      </c>
      <c r="D606" s="15" t="s">
        <v>882</v>
      </c>
      <c r="E606" s="22">
        <v>15</v>
      </c>
      <c r="F606" s="22">
        <v>189.27</v>
      </c>
      <c r="G606" s="23">
        <f>ROUND(E606*F606,2)</f>
        <v>2839.05</v>
      </c>
    </row>
    <row r="607" spans="1:7" ht="101.25" x14ac:dyDescent="0.25">
      <c r="A607" s="8"/>
      <c r="B607" s="8"/>
      <c r="C607" s="8"/>
      <c r="D607" s="9" t="s">
        <v>883</v>
      </c>
      <c r="E607" s="22"/>
      <c r="F607" s="22"/>
      <c r="G607" s="22"/>
    </row>
    <row r="608" spans="1:7" ht="22.5" x14ac:dyDescent="0.25">
      <c r="A608" s="10" t="s">
        <v>884</v>
      </c>
      <c r="B608" s="10" t="s">
        <v>17</v>
      </c>
      <c r="C608" s="10" t="s">
        <v>70</v>
      </c>
      <c r="D608" s="15" t="s">
        <v>885</v>
      </c>
      <c r="E608" s="22">
        <v>3</v>
      </c>
      <c r="F608" s="22">
        <v>198.27</v>
      </c>
      <c r="G608" s="23">
        <f>ROUND(E608*F608,2)</f>
        <v>594.80999999999995</v>
      </c>
    </row>
    <row r="609" spans="1:7" ht="90" x14ac:dyDescent="0.25">
      <c r="A609" s="8"/>
      <c r="B609" s="8"/>
      <c r="C609" s="8"/>
      <c r="D609" s="9" t="s">
        <v>886</v>
      </c>
      <c r="E609" s="22"/>
      <c r="F609" s="22"/>
      <c r="G609" s="22"/>
    </row>
    <row r="610" spans="1:7" ht="22.5" x14ac:dyDescent="0.25">
      <c r="A610" s="10" t="s">
        <v>887</v>
      </c>
      <c r="B610" s="10" t="s">
        <v>17</v>
      </c>
      <c r="C610" s="10" t="s">
        <v>70</v>
      </c>
      <c r="D610" s="15" t="s">
        <v>888</v>
      </c>
      <c r="E610" s="22">
        <v>4</v>
      </c>
      <c r="F610" s="22">
        <v>236.53</v>
      </c>
      <c r="G610" s="23">
        <f>ROUND(E610*F610,2)</f>
        <v>946.12</v>
      </c>
    </row>
    <row r="611" spans="1:7" ht="101.25" x14ac:dyDescent="0.25">
      <c r="A611" s="8"/>
      <c r="B611" s="8"/>
      <c r="C611" s="8"/>
      <c r="D611" s="9" t="s">
        <v>889</v>
      </c>
      <c r="E611" s="22"/>
      <c r="F611" s="22"/>
      <c r="G611" s="22"/>
    </row>
    <row r="612" spans="1:7" ht="22.5" x14ac:dyDescent="0.25">
      <c r="A612" s="10" t="s">
        <v>890</v>
      </c>
      <c r="B612" s="10" t="s">
        <v>17</v>
      </c>
      <c r="C612" s="10" t="s">
        <v>70</v>
      </c>
      <c r="D612" s="15" t="s">
        <v>891</v>
      </c>
      <c r="E612" s="22">
        <v>2</v>
      </c>
      <c r="F612" s="22">
        <v>268.04000000000002</v>
      </c>
      <c r="G612" s="23">
        <f>ROUND(E612*F612,2)</f>
        <v>536.08000000000004</v>
      </c>
    </row>
    <row r="613" spans="1:7" ht="90" x14ac:dyDescent="0.25">
      <c r="A613" s="8"/>
      <c r="B613" s="8"/>
      <c r="C613" s="8"/>
      <c r="D613" s="9" t="s">
        <v>892</v>
      </c>
      <c r="E613" s="22"/>
      <c r="F613" s="22"/>
      <c r="G613" s="22"/>
    </row>
    <row r="614" spans="1:7" x14ac:dyDescent="0.25">
      <c r="A614" s="10" t="s">
        <v>893</v>
      </c>
      <c r="B614" s="10" t="s">
        <v>17</v>
      </c>
      <c r="C614" s="10" t="s">
        <v>70</v>
      </c>
      <c r="D614" s="15" t="s">
        <v>894</v>
      </c>
      <c r="E614" s="22">
        <v>1</v>
      </c>
      <c r="F614" s="22">
        <v>441.33</v>
      </c>
      <c r="G614" s="23">
        <f>ROUND(E614*F614,2)</f>
        <v>441.33</v>
      </c>
    </row>
    <row r="615" spans="1:7" ht="56.25" x14ac:dyDescent="0.25">
      <c r="A615" s="8"/>
      <c r="B615" s="8"/>
      <c r="C615" s="8"/>
      <c r="D615" s="9" t="s">
        <v>895</v>
      </c>
      <c r="E615" s="22"/>
      <c r="F615" s="22"/>
      <c r="G615" s="22"/>
    </row>
    <row r="616" spans="1:7" x14ac:dyDescent="0.25">
      <c r="A616" s="10" t="s">
        <v>896</v>
      </c>
      <c r="B616" s="10" t="s">
        <v>17</v>
      </c>
      <c r="C616" s="10" t="s">
        <v>40</v>
      </c>
      <c r="D616" s="15" t="s">
        <v>897</v>
      </c>
      <c r="E616" s="22">
        <v>35</v>
      </c>
      <c r="F616" s="22">
        <v>21</v>
      </c>
      <c r="G616" s="23">
        <f>ROUND(E616*F616,2)</f>
        <v>735</v>
      </c>
    </row>
    <row r="617" spans="1:7" ht="135" x14ac:dyDescent="0.25">
      <c r="A617" s="8"/>
      <c r="B617" s="8"/>
      <c r="C617" s="8"/>
      <c r="D617" s="9" t="s">
        <v>898</v>
      </c>
      <c r="E617" s="22"/>
      <c r="F617" s="22"/>
      <c r="G617" s="22"/>
    </row>
    <row r="618" spans="1:7" x14ac:dyDescent="0.25">
      <c r="A618" s="10" t="s">
        <v>899</v>
      </c>
      <c r="B618" s="10" t="s">
        <v>17</v>
      </c>
      <c r="C618" s="10" t="s">
        <v>40</v>
      </c>
      <c r="D618" s="15" t="s">
        <v>900</v>
      </c>
      <c r="E618" s="22">
        <v>65</v>
      </c>
      <c r="F618" s="22">
        <v>23.7</v>
      </c>
      <c r="G618" s="23">
        <f>ROUND(E618*F618,2)</f>
        <v>1540.5</v>
      </c>
    </row>
    <row r="619" spans="1:7" ht="123.75" x14ac:dyDescent="0.25">
      <c r="A619" s="8"/>
      <c r="B619" s="8"/>
      <c r="C619" s="8"/>
      <c r="D619" s="9" t="s">
        <v>901</v>
      </c>
      <c r="E619" s="22"/>
      <c r="F619" s="22"/>
      <c r="G619" s="22"/>
    </row>
    <row r="620" spans="1:7" x14ac:dyDescent="0.25">
      <c r="A620" s="10" t="s">
        <v>902</v>
      </c>
      <c r="B620" s="10" t="s">
        <v>17</v>
      </c>
      <c r="C620" s="10" t="s">
        <v>40</v>
      </c>
      <c r="D620" s="15" t="s">
        <v>903</v>
      </c>
      <c r="E620" s="22">
        <v>40</v>
      </c>
      <c r="F620" s="22">
        <v>26.1</v>
      </c>
      <c r="G620" s="23">
        <f>ROUND(E620*F620,2)</f>
        <v>1044</v>
      </c>
    </row>
    <row r="621" spans="1:7" ht="135" x14ac:dyDescent="0.25">
      <c r="A621" s="8"/>
      <c r="B621" s="8"/>
      <c r="C621" s="8"/>
      <c r="D621" s="9" t="s">
        <v>904</v>
      </c>
      <c r="E621" s="22"/>
      <c r="F621" s="22"/>
      <c r="G621" s="22"/>
    </row>
    <row r="622" spans="1:7" x14ac:dyDescent="0.25">
      <c r="A622" s="10" t="s">
        <v>905</v>
      </c>
      <c r="B622" s="10" t="s">
        <v>17</v>
      </c>
      <c r="C622" s="10" t="s">
        <v>40</v>
      </c>
      <c r="D622" s="15" t="s">
        <v>906</v>
      </c>
      <c r="E622" s="22">
        <v>5</v>
      </c>
      <c r="F622" s="22">
        <v>28.4</v>
      </c>
      <c r="G622" s="23">
        <f>ROUND(E622*F622,2)</f>
        <v>142</v>
      </c>
    </row>
    <row r="623" spans="1:7" ht="101.25" x14ac:dyDescent="0.25">
      <c r="A623" s="8"/>
      <c r="B623" s="8"/>
      <c r="C623" s="8"/>
      <c r="D623" s="9" t="s">
        <v>907</v>
      </c>
      <c r="E623" s="22"/>
      <c r="F623" s="22"/>
      <c r="G623" s="22"/>
    </row>
    <row r="624" spans="1:7" x14ac:dyDescent="0.25">
      <c r="A624" s="10" t="s">
        <v>908</v>
      </c>
      <c r="B624" s="10" t="s">
        <v>17</v>
      </c>
      <c r="C624" s="10" t="s">
        <v>40</v>
      </c>
      <c r="D624" s="15" t="s">
        <v>909</v>
      </c>
      <c r="E624" s="22">
        <v>85</v>
      </c>
      <c r="F624" s="22">
        <v>30.8</v>
      </c>
      <c r="G624" s="23">
        <f>ROUND(E624*F624,2)</f>
        <v>2618</v>
      </c>
    </row>
    <row r="625" spans="1:7" ht="135" x14ac:dyDescent="0.25">
      <c r="A625" s="8"/>
      <c r="B625" s="8"/>
      <c r="C625" s="8"/>
      <c r="D625" s="9" t="s">
        <v>910</v>
      </c>
      <c r="E625" s="22"/>
      <c r="F625" s="22"/>
      <c r="G625" s="22"/>
    </row>
    <row r="626" spans="1:7" x14ac:dyDescent="0.25">
      <c r="A626" s="10" t="s">
        <v>911</v>
      </c>
      <c r="B626" s="10" t="s">
        <v>17</v>
      </c>
      <c r="C626" s="10" t="s">
        <v>40</v>
      </c>
      <c r="D626" s="15" t="s">
        <v>912</v>
      </c>
      <c r="E626" s="22">
        <v>85</v>
      </c>
      <c r="F626" s="22">
        <v>33.200000000000003</v>
      </c>
      <c r="G626" s="23">
        <f>ROUND(E626*F626,2)</f>
        <v>2822</v>
      </c>
    </row>
    <row r="627" spans="1:7" ht="146.25" x14ac:dyDescent="0.25">
      <c r="A627" s="8"/>
      <c r="B627" s="8"/>
      <c r="C627" s="8"/>
      <c r="D627" s="9" t="s">
        <v>913</v>
      </c>
      <c r="E627" s="22"/>
      <c r="F627" s="22"/>
      <c r="G627" s="22"/>
    </row>
    <row r="628" spans="1:7" x14ac:dyDescent="0.25">
      <c r="A628" s="10" t="s">
        <v>914</v>
      </c>
      <c r="B628" s="10" t="s">
        <v>17</v>
      </c>
      <c r="C628" s="10" t="s">
        <v>40</v>
      </c>
      <c r="D628" s="15" t="s">
        <v>915</v>
      </c>
      <c r="E628" s="22">
        <v>60</v>
      </c>
      <c r="F628" s="22">
        <v>36.6</v>
      </c>
      <c r="G628" s="23">
        <f>ROUND(E628*F628,2)</f>
        <v>2196</v>
      </c>
    </row>
    <row r="629" spans="1:7" ht="101.25" x14ac:dyDescent="0.25">
      <c r="A629" s="8"/>
      <c r="B629" s="8"/>
      <c r="C629" s="8"/>
      <c r="D629" s="9" t="s">
        <v>916</v>
      </c>
      <c r="E629" s="22"/>
      <c r="F629" s="22"/>
      <c r="G629" s="22"/>
    </row>
    <row r="630" spans="1:7" x14ac:dyDescent="0.25">
      <c r="A630" s="10" t="s">
        <v>917</v>
      </c>
      <c r="B630" s="10" t="s">
        <v>17</v>
      </c>
      <c r="C630" s="10" t="s">
        <v>40</v>
      </c>
      <c r="D630" s="15" t="s">
        <v>918</v>
      </c>
      <c r="E630" s="22">
        <v>65</v>
      </c>
      <c r="F630" s="22">
        <v>41.8</v>
      </c>
      <c r="G630" s="23">
        <f>ROUND(E630*F630,2)</f>
        <v>2717</v>
      </c>
    </row>
    <row r="631" spans="1:7" ht="112.5" x14ac:dyDescent="0.25">
      <c r="A631" s="8"/>
      <c r="B631" s="8"/>
      <c r="C631" s="8"/>
      <c r="D631" s="9" t="s">
        <v>919</v>
      </c>
      <c r="E631" s="22"/>
      <c r="F631" s="22"/>
      <c r="G631" s="22"/>
    </row>
    <row r="632" spans="1:7" x14ac:dyDescent="0.25">
      <c r="A632" s="10" t="s">
        <v>920</v>
      </c>
      <c r="B632" s="10" t="s">
        <v>17</v>
      </c>
      <c r="C632" s="10" t="s">
        <v>40</v>
      </c>
      <c r="D632" s="15" t="s">
        <v>921</v>
      </c>
      <c r="E632" s="22">
        <v>50</v>
      </c>
      <c r="F632" s="22">
        <v>47.4</v>
      </c>
      <c r="G632" s="23">
        <f>ROUND(E632*F632,2)</f>
        <v>2370</v>
      </c>
    </row>
    <row r="633" spans="1:7" ht="101.25" x14ac:dyDescent="0.25">
      <c r="A633" s="8"/>
      <c r="B633" s="8"/>
      <c r="C633" s="8"/>
      <c r="D633" s="9" t="s">
        <v>922</v>
      </c>
      <c r="E633" s="22"/>
      <c r="F633" s="22"/>
      <c r="G633" s="22"/>
    </row>
    <row r="634" spans="1:7" x14ac:dyDescent="0.25">
      <c r="A634" s="8"/>
      <c r="B634" s="8"/>
      <c r="C634" s="8"/>
      <c r="D634" s="16" t="s">
        <v>923</v>
      </c>
      <c r="E634" s="22">
        <v>1</v>
      </c>
      <c r="F634" s="21">
        <f>G606+G608+G610+G612+G614+G616+G618+G620+G622+G624+G626+G628+G630+G632</f>
        <v>21541.89</v>
      </c>
      <c r="G634" s="21">
        <f>ROUND(F634*E634,2)</f>
        <v>21541.89</v>
      </c>
    </row>
    <row r="635" spans="1:7" ht="0.95" customHeight="1" x14ac:dyDescent="0.25">
      <c r="A635" s="11"/>
      <c r="B635" s="11"/>
      <c r="C635" s="11"/>
      <c r="D635" s="17"/>
      <c r="E635" s="24"/>
      <c r="F635" s="24"/>
      <c r="G635" s="24"/>
    </row>
    <row r="636" spans="1:7" x14ac:dyDescent="0.25">
      <c r="A636" s="7" t="s">
        <v>924</v>
      </c>
      <c r="B636" s="7" t="s">
        <v>11</v>
      </c>
      <c r="C636" s="7" t="s">
        <v>0</v>
      </c>
      <c r="D636" s="14" t="s">
        <v>925</v>
      </c>
      <c r="E636" s="21">
        <f>E653</f>
        <v>1</v>
      </c>
      <c r="F636" s="21">
        <f>F653</f>
        <v>23526.63</v>
      </c>
      <c r="G636" s="21">
        <f>G653</f>
        <v>23526.63</v>
      </c>
    </row>
    <row r="637" spans="1:7" x14ac:dyDescent="0.25">
      <c r="A637" s="10" t="s">
        <v>926</v>
      </c>
      <c r="B637" s="10" t="s">
        <v>17</v>
      </c>
      <c r="C637" s="10" t="s">
        <v>70</v>
      </c>
      <c r="D637" s="15" t="s">
        <v>927</v>
      </c>
      <c r="E637" s="22">
        <v>19</v>
      </c>
      <c r="F637" s="22">
        <v>50.91</v>
      </c>
      <c r="G637" s="23">
        <f>ROUND(E637*F637,2)</f>
        <v>967.29</v>
      </c>
    </row>
    <row r="638" spans="1:7" ht="78.75" x14ac:dyDescent="0.25">
      <c r="A638" s="8"/>
      <c r="B638" s="8"/>
      <c r="C638" s="8"/>
      <c r="D638" s="9" t="s">
        <v>928</v>
      </c>
      <c r="E638" s="22"/>
      <c r="F638" s="22"/>
      <c r="G638" s="22"/>
    </row>
    <row r="639" spans="1:7" x14ac:dyDescent="0.25">
      <c r="A639" s="10" t="s">
        <v>929</v>
      </c>
      <c r="B639" s="10" t="s">
        <v>17</v>
      </c>
      <c r="C639" s="10" t="s">
        <v>18</v>
      </c>
      <c r="D639" s="15" t="s">
        <v>930</v>
      </c>
      <c r="E639" s="22">
        <v>380</v>
      </c>
      <c r="F639" s="22">
        <v>30.86</v>
      </c>
      <c r="G639" s="23">
        <f>ROUND(E639*F639,2)</f>
        <v>11726.8</v>
      </c>
    </row>
    <row r="640" spans="1:7" ht="135" x14ac:dyDescent="0.25">
      <c r="A640" s="8"/>
      <c r="B640" s="8"/>
      <c r="C640" s="8"/>
      <c r="D640" s="9" t="s">
        <v>931</v>
      </c>
      <c r="E640" s="22"/>
      <c r="F640" s="22"/>
      <c r="G640" s="22"/>
    </row>
    <row r="641" spans="1:7" x14ac:dyDescent="0.25">
      <c r="A641" s="10" t="s">
        <v>932</v>
      </c>
      <c r="B641" s="10" t="s">
        <v>17</v>
      </c>
      <c r="C641" s="10" t="s">
        <v>18</v>
      </c>
      <c r="D641" s="15" t="s">
        <v>933</v>
      </c>
      <c r="E641" s="22">
        <v>160</v>
      </c>
      <c r="F641" s="22">
        <v>45.13</v>
      </c>
      <c r="G641" s="23">
        <f>ROUND(E641*F641,2)</f>
        <v>7220.8</v>
      </c>
    </row>
    <row r="642" spans="1:7" ht="67.5" x14ac:dyDescent="0.25">
      <c r="A642" s="8"/>
      <c r="B642" s="8"/>
      <c r="C642" s="8"/>
      <c r="D642" s="9" t="s">
        <v>934</v>
      </c>
      <c r="E642" s="22"/>
      <c r="F642" s="22"/>
      <c r="G642" s="22"/>
    </row>
    <row r="643" spans="1:7" x14ac:dyDescent="0.25">
      <c r="A643" s="10" t="s">
        <v>935</v>
      </c>
      <c r="B643" s="10" t="s">
        <v>17</v>
      </c>
      <c r="C643" s="10" t="s">
        <v>18</v>
      </c>
      <c r="D643" s="15" t="s">
        <v>936</v>
      </c>
      <c r="E643" s="22">
        <v>12.82</v>
      </c>
      <c r="F643" s="22">
        <v>153.93</v>
      </c>
      <c r="G643" s="23">
        <f>ROUND(E643*F643,2)</f>
        <v>1973.38</v>
      </c>
    </row>
    <row r="644" spans="1:7" ht="112.5" x14ac:dyDescent="0.25">
      <c r="A644" s="8"/>
      <c r="B644" s="8"/>
      <c r="C644" s="8"/>
      <c r="D644" s="9" t="s">
        <v>937</v>
      </c>
      <c r="E644" s="22"/>
      <c r="F644" s="22"/>
      <c r="G644" s="22"/>
    </row>
    <row r="645" spans="1:7" x14ac:dyDescent="0.25">
      <c r="A645" s="10" t="s">
        <v>938</v>
      </c>
      <c r="B645" s="10" t="s">
        <v>17</v>
      </c>
      <c r="C645" s="10" t="s">
        <v>70</v>
      </c>
      <c r="D645" s="15" t="s">
        <v>939</v>
      </c>
      <c r="E645" s="22">
        <v>16</v>
      </c>
      <c r="F645" s="22">
        <v>33.44</v>
      </c>
      <c r="G645" s="23">
        <f>ROUND(E645*F645,2)</f>
        <v>535.04</v>
      </c>
    </row>
    <row r="646" spans="1:7" ht="146.25" x14ac:dyDescent="0.25">
      <c r="A646" s="8"/>
      <c r="B646" s="8"/>
      <c r="C646" s="8"/>
      <c r="D646" s="9" t="s">
        <v>940</v>
      </c>
      <c r="E646" s="22"/>
      <c r="F646" s="22"/>
      <c r="G646" s="22"/>
    </row>
    <row r="647" spans="1:7" x14ac:dyDescent="0.25">
      <c r="A647" s="10" t="s">
        <v>941</v>
      </c>
      <c r="B647" s="10" t="s">
        <v>17</v>
      </c>
      <c r="C647" s="10" t="s">
        <v>70</v>
      </c>
      <c r="D647" s="15" t="s">
        <v>942</v>
      </c>
      <c r="E647" s="22">
        <v>20</v>
      </c>
      <c r="F647" s="22">
        <v>36.74</v>
      </c>
      <c r="G647" s="23">
        <f>ROUND(E647*F647,2)</f>
        <v>734.8</v>
      </c>
    </row>
    <row r="648" spans="1:7" ht="146.25" x14ac:dyDescent="0.25">
      <c r="A648" s="8"/>
      <c r="B648" s="8"/>
      <c r="C648" s="8"/>
      <c r="D648" s="9" t="s">
        <v>943</v>
      </c>
      <c r="E648" s="22"/>
      <c r="F648" s="22"/>
      <c r="G648" s="22"/>
    </row>
    <row r="649" spans="1:7" x14ac:dyDescent="0.25">
      <c r="A649" s="10" t="s">
        <v>944</v>
      </c>
      <c r="B649" s="10" t="s">
        <v>17</v>
      </c>
      <c r="C649" s="10" t="s">
        <v>70</v>
      </c>
      <c r="D649" s="15" t="s">
        <v>945</v>
      </c>
      <c r="E649" s="22">
        <v>2</v>
      </c>
      <c r="F649" s="22">
        <v>29.85</v>
      </c>
      <c r="G649" s="23">
        <f>ROUND(E649*F649,2)</f>
        <v>59.7</v>
      </c>
    </row>
    <row r="650" spans="1:7" ht="146.25" x14ac:dyDescent="0.25">
      <c r="A650" s="8"/>
      <c r="B650" s="8"/>
      <c r="C650" s="8"/>
      <c r="D650" s="9" t="s">
        <v>946</v>
      </c>
      <c r="E650" s="22"/>
      <c r="F650" s="22"/>
      <c r="G650" s="22"/>
    </row>
    <row r="651" spans="1:7" x14ac:dyDescent="0.25">
      <c r="A651" s="10" t="s">
        <v>947</v>
      </c>
      <c r="B651" s="10" t="s">
        <v>17</v>
      </c>
      <c r="C651" s="10" t="s">
        <v>70</v>
      </c>
      <c r="D651" s="15" t="s">
        <v>948</v>
      </c>
      <c r="E651" s="22">
        <v>6</v>
      </c>
      <c r="F651" s="22">
        <v>51.47</v>
      </c>
      <c r="G651" s="23">
        <f>ROUND(E651*F651,2)</f>
        <v>308.82</v>
      </c>
    </row>
    <row r="652" spans="1:7" ht="157.5" x14ac:dyDescent="0.25">
      <c r="A652" s="8"/>
      <c r="B652" s="8"/>
      <c r="C652" s="8"/>
      <c r="D652" s="9" t="s">
        <v>949</v>
      </c>
      <c r="E652" s="22"/>
      <c r="F652" s="22"/>
      <c r="G652" s="22"/>
    </row>
    <row r="653" spans="1:7" x14ac:dyDescent="0.25">
      <c r="A653" s="8"/>
      <c r="B653" s="8"/>
      <c r="C653" s="8"/>
      <c r="D653" s="16" t="s">
        <v>950</v>
      </c>
      <c r="E653" s="22">
        <v>1</v>
      </c>
      <c r="F653" s="21">
        <f>G637+G639+G641+G643+G645+G647+G649+G651</f>
        <v>23526.63</v>
      </c>
      <c r="G653" s="21">
        <f>ROUND(F653*E653,2)</f>
        <v>23526.63</v>
      </c>
    </row>
    <row r="654" spans="1:7" ht="0.95" customHeight="1" x14ac:dyDescent="0.25">
      <c r="A654" s="11"/>
      <c r="B654" s="11"/>
      <c r="C654" s="11"/>
      <c r="D654" s="17"/>
      <c r="E654" s="24"/>
      <c r="F654" s="24"/>
      <c r="G654" s="24"/>
    </row>
    <row r="655" spans="1:7" x14ac:dyDescent="0.25">
      <c r="A655" s="8"/>
      <c r="B655" s="8"/>
      <c r="C655" s="8"/>
      <c r="D655" s="16" t="s">
        <v>951</v>
      </c>
      <c r="E655" s="22">
        <v>1</v>
      </c>
      <c r="F655" s="21">
        <f>G603+G634+G653</f>
        <v>128448.17</v>
      </c>
      <c r="G655" s="21">
        <f>ROUND(F655*E655,2)</f>
        <v>128448.17</v>
      </c>
    </row>
    <row r="656" spans="1:7" ht="0.95" customHeight="1" x14ac:dyDescent="0.25">
      <c r="A656" s="11"/>
      <c r="B656" s="11"/>
      <c r="C656" s="11"/>
      <c r="D656" s="17"/>
      <c r="E656" s="24"/>
      <c r="F656" s="24"/>
      <c r="G656" s="24"/>
    </row>
    <row r="657" spans="1:7" x14ac:dyDescent="0.25">
      <c r="A657" s="6" t="s">
        <v>952</v>
      </c>
      <c r="B657" s="6" t="s">
        <v>11</v>
      </c>
      <c r="C657" s="6" t="s">
        <v>0</v>
      </c>
      <c r="D657" s="13" t="s">
        <v>953</v>
      </c>
      <c r="E657" s="21">
        <f>E696</f>
        <v>1</v>
      </c>
      <c r="F657" s="21">
        <f>F696</f>
        <v>29175.719999999994</v>
      </c>
      <c r="G657" s="21">
        <f>G696</f>
        <v>29175.72</v>
      </c>
    </row>
    <row r="658" spans="1:7" ht="22.5" x14ac:dyDescent="0.25">
      <c r="A658" s="10" t="s">
        <v>954</v>
      </c>
      <c r="B658" s="10" t="s">
        <v>17</v>
      </c>
      <c r="C658" s="10" t="s">
        <v>70</v>
      </c>
      <c r="D658" s="15" t="s">
        <v>955</v>
      </c>
      <c r="E658" s="22">
        <v>1</v>
      </c>
      <c r="F658" s="22">
        <v>598.79999999999995</v>
      </c>
      <c r="G658" s="23">
        <f>ROUND(E658*F658,2)</f>
        <v>598.79999999999995</v>
      </c>
    </row>
    <row r="659" spans="1:7" ht="112.5" x14ac:dyDescent="0.25">
      <c r="A659" s="8"/>
      <c r="B659" s="8"/>
      <c r="C659" s="8"/>
      <c r="D659" s="9" t="s">
        <v>956</v>
      </c>
      <c r="E659" s="22"/>
      <c r="F659" s="22"/>
      <c r="G659" s="22"/>
    </row>
    <row r="660" spans="1:7" ht="22.5" x14ac:dyDescent="0.25">
      <c r="A660" s="10" t="s">
        <v>957</v>
      </c>
      <c r="B660" s="10" t="s">
        <v>17</v>
      </c>
      <c r="C660" s="10" t="s">
        <v>56</v>
      </c>
      <c r="D660" s="15" t="s">
        <v>958</v>
      </c>
      <c r="E660" s="22">
        <v>1</v>
      </c>
      <c r="F660" s="22">
        <v>527.9</v>
      </c>
      <c r="G660" s="23">
        <f>ROUND(E660*F660,2)</f>
        <v>527.9</v>
      </c>
    </row>
    <row r="661" spans="1:7" ht="146.25" x14ac:dyDescent="0.25">
      <c r="A661" s="8"/>
      <c r="B661" s="8"/>
      <c r="C661" s="8"/>
      <c r="D661" s="9" t="s">
        <v>959</v>
      </c>
      <c r="E661" s="22"/>
      <c r="F661" s="22"/>
      <c r="G661" s="22"/>
    </row>
    <row r="662" spans="1:7" ht="22.5" x14ac:dyDescent="0.25">
      <c r="A662" s="10" t="s">
        <v>960</v>
      </c>
      <c r="B662" s="10" t="s">
        <v>17</v>
      </c>
      <c r="C662" s="10" t="s">
        <v>165</v>
      </c>
      <c r="D662" s="15" t="s">
        <v>961</v>
      </c>
      <c r="E662" s="22">
        <v>1</v>
      </c>
      <c r="F662" s="22">
        <v>560.09</v>
      </c>
      <c r="G662" s="23">
        <f>ROUND(E662*F662,2)</f>
        <v>560.09</v>
      </c>
    </row>
    <row r="663" spans="1:7" ht="135" x14ac:dyDescent="0.25">
      <c r="A663" s="8"/>
      <c r="B663" s="8"/>
      <c r="C663" s="8"/>
      <c r="D663" s="9" t="s">
        <v>962</v>
      </c>
      <c r="E663" s="22"/>
      <c r="F663" s="22"/>
      <c r="G663" s="22"/>
    </row>
    <row r="664" spans="1:7" x14ac:dyDescent="0.25">
      <c r="A664" s="10" t="s">
        <v>963</v>
      </c>
      <c r="B664" s="10" t="s">
        <v>17</v>
      </c>
      <c r="C664" s="10" t="s">
        <v>70</v>
      </c>
      <c r="D664" s="15" t="s">
        <v>964</v>
      </c>
      <c r="E664" s="22">
        <v>37</v>
      </c>
      <c r="F664" s="22">
        <v>36.31</v>
      </c>
      <c r="G664" s="23">
        <f>ROUND(E664*F664,2)</f>
        <v>1343.47</v>
      </c>
    </row>
    <row r="665" spans="1:7" ht="112.5" x14ac:dyDescent="0.25">
      <c r="A665" s="8"/>
      <c r="B665" s="8"/>
      <c r="C665" s="8"/>
      <c r="D665" s="9" t="s">
        <v>965</v>
      </c>
      <c r="E665" s="22"/>
      <c r="F665" s="22"/>
      <c r="G665" s="22"/>
    </row>
    <row r="666" spans="1:7" x14ac:dyDescent="0.25">
      <c r="A666" s="10" t="s">
        <v>966</v>
      </c>
      <c r="B666" s="10" t="s">
        <v>17</v>
      </c>
      <c r="C666" s="10" t="s">
        <v>70</v>
      </c>
      <c r="D666" s="15" t="s">
        <v>967</v>
      </c>
      <c r="E666" s="22">
        <v>4</v>
      </c>
      <c r="F666" s="22">
        <v>34.119999999999997</v>
      </c>
      <c r="G666" s="23">
        <f>ROUND(E666*F666,2)</f>
        <v>136.47999999999999</v>
      </c>
    </row>
    <row r="667" spans="1:7" ht="90" x14ac:dyDescent="0.25">
      <c r="A667" s="8"/>
      <c r="B667" s="8"/>
      <c r="C667" s="8"/>
      <c r="D667" s="9" t="s">
        <v>968</v>
      </c>
      <c r="E667" s="22"/>
      <c r="F667" s="22"/>
      <c r="G667" s="22"/>
    </row>
    <row r="668" spans="1:7" x14ac:dyDescent="0.25">
      <c r="A668" s="10" t="s">
        <v>969</v>
      </c>
      <c r="B668" s="10" t="s">
        <v>17</v>
      </c>
      <c r="C668" s="10" t="s">
        <v>70</v>
      </c>
      <c r="D668" s="15" t="s">
        <v>970</v>
      </c>
      <c r="E668" s="22">
        <v>4</v>
      </c>
      <c r="F668" s="22">
        <v>72.94</v>
      </c>
      <c r="G668" s="23">
        <f>ROUND(E668*F668,2)</f>
        <v>291.76</v>
      </c>
    </row>
    <row r="669" spans="1:7" ht="90" x14ac:dyDescent="0.25">
      <c r="A669" s="8"/>
      <c r="B669" s="8"/>
      <c r="C669" s="8"/>
      <c r="D669" s="9" t="s">
        <v>971</v>
      </c>
      <c r="E669" s="22"/>
      <c r="F669" s="22"/>
      <c r="G669" s="22"/>
    </row>
    <row r="670" spans="1:7" x14ac:dyDescent="0.25">
      <c r="A670" s="10" t="s">
        <v>972</v>
      </c>
      <c r="B670" s="10" t="s">
        <v>17</v>
      </c>
      <c r="C670" s="10" t="s">
        <v>40</v>
      </c>
      <c r="D670" s="15" t="s">
        <v>973</v>
      </c>
      <c r="E670" s="22">
        <v>625</v>
      </c>
      <c r="F670" s="22">
        <v>3.51</v>
      </c>
      <c r="G670" s="23">
        <f>ROUND(E670*F670,2)</f>
        <v>2193.75</v>
      </c>
    </row>
    <row r="671" spans="1:7" ht="146.25" x14ac:dyDescent="0.25">
      <c r="A671" s="8"/>
      <c r="B671" s="8"/>
      <c r="C671" s="8"/>
      <c r="D671" s="9" t="s">
        <v>974</v>
      </c>
      <c r="E671" s="22"/>
      <c r="F671" s="22"/>
      <c r="G671" s="22"/>
    </row>
    <row r="672" spans="1:7" x14ac:dyDescent="0.25">
      <c r="A672" s="10" t="s">
        <v>975</v>
      </c>
      <c r="B672" s="10" t="s">
        <v>17</v>
      </c>
      <c r="C672" s="10" t="s">
        <v>70</v>
      </c>
      <c r="D672" s="15" t="s">
        <v>976</v>
      </c>
      <c r="E672" s="22">
        <v>4</v>
      </c>
      <c r="F672" s="22">
        <v>359.4</v>
      </c>
      <c r="G672" s="23">
        <f>ROUND(E672*F672,2)</f>
        <v>1437.6</v>
      </c>
    </row>
    <row r="673" spans="1:7" ht="225" x14ac:dyDescent="0.25">
      <c r="A673" s="8"/>
      <c r="B673" s="8"/>
      <c r="C673" s="8"/>
      <c r="D673" s="9" t="s">
        <v>977</v>
      </c>
      <c r="E673" s="22"/>
      <c r="F673" s="22"/>
      <c r="G673" s="22"/>
    </row>
    <row r="674" spans="1:7" x14ac:dyDescent="0.25">
      <c r="A674" s="10" t="s">
        <v>978</v>
      </c>
      <c r="B674" s="10" t="s">
        <v>17</v>
      </c>
      <c r="C674" s="10" t="s">
        <v>70</v>
      </c>
      <c r="D674" s="15" t="s">
        <v>979</v>
      </c>
      <c r="E674" s="22">
        <v>4</v>
      </c>
      <c r="F674" s="22">
        <v>1421.48</v>
      </c>
      <c r="G674" s="23">
        <f>ROUND(E674*F674,2)</f>
        <v>5685.92</v>
      </c>
    </row>
    <row r="675" spans="1:7" ht="146.25" x14ac:dyDescent="0.25">
      <c r="A675" s="8"/>
      <c r="B675" s="8"/>
      <c r="C675" s="8"/>
      <c r="D675" s="9" t="s">
        <v>980</v>
      </c>
      <c r="E675" s="22"/>
      <c r="F675" s="22"/>
      <c r="G675" s="22"/>
    </row>
    <row r="676" spans="1:7" ht="22.5" x14ac:dyDescent="0.25">
      <c r="A676" s="10" t="s">
        <v>981</v>
      </c>
      <c r="B676" s="10" t="s">
        <v>17</v>
      </c>
      <c r="C676" s="10" t="s">
        <v>70</v>
      </c>
      <c r="D676" s="15" t="s">
        <v>982</v>
      </c>
      <c r="E676" s="22">
        <v>1</v>
      </c>
      <c r="F676" s="22">
        <v>2065.88</v>
      </c>
      <c r="G676" s="23">
        <f>ROUND(E676*F676,2)</f>
        <v>2065.88</v>
      </c>
    </row>
    <row r="677" spans="1:7" ht="326.25" x14ac:dyDescent="0.25">
      <c r="A677" s="8"/>
      <c r="B677" s="8"/>
      <c r="C677" s="8"/>
      <c r="D677" s="9" t="s">
        <v>983</v>
      </c>
      <c r="E677" s="22"/>
      <c r="F677" s="22"/>
      <c r="G677" s="22"/>
    </row>
    <row r="678" spans="1:7" x14ac:dyDescent="0.25">
      <c r="A678" s="10" t="s">
        <v>984</v>
      </c>
      <c r="B678" s="10" t="s">
        <v>17</v>
      </c>
      <c r="C678" s="10" t="s">
        <v>40</v>
      </c>
      <c r="D678" s="15" t="s">
        <v>985</v>
      </c>
      <c r="E678" s="22">
        <v>110</v>
      </c>
      <c r="F678" s="22">
        <v>44.13</v>
      </c>
      <c r="G678" s="23">
        <f>ROUND(E678*F678,2)</f>
        <v>4854.3</v>
      </c>
    </row>
    <row r="679" spans="1:7" ht="157.5" x14ac:dyDescent="0.25">
      <c r="A679" s="8"/>
      <c r="B679" s="8"/>
      <c r="C679" s="8"/>
      <c r="D679" s="9" t="s">
        <v>986</v>
      </c>
      <c r="E679" s="22"/>
      <c r="F679" s="22"/>
      <c r="G679" s="22"/>
    </row>
    <row r="680" spans="1:7" x14ac:dyDescent="0.25">
      <c r="A680" s="10" t="s">
        <v>987</v>
      </c>
      <c r="B680" s="10" t="s">
        <v>17</v>
      </c>
      <c r="C680" s="10" t="s">
        <v>40</v>
      </c>
      <c r="D680" s="15" t="s">
        <v>988</v>
      </c>
      <c r="E680" s="22">
        <v>85</v>
      </c>
      <c r="F680" s="22">
        <v>16.28</v>
      </c>
      <c r="G680" s="23">
        <f>ROUND(E680*F680,2)</f>
        <v>1383.8</v>
      </c>
    </row>
    <row r="681" spans="1:7" ht="191.25" x14ac:dyDescent="0.25">
      <c r="A681" s="8"/>
      <c r="B681" s="8"/>
      <c r="C681" s="8"/>
      <c r="D681" s="9" t="s">
        <v>989</v>
      </c>
      <c r="E681" s="22"/>
      <c r="F681" s="22"/>
      <c r="G681" s="22"/>
    </row>
    <row r="682" spans="1:7" x14ac:dyDescent="0.25">
      <c r="A682" s="10" t="s">
        <v>990</v>
      </c>
      <c r="B682" s="10" t="s">
        <v>17</v>
      </c>
      <c r="C682" s="10" t="s">
        <v>70</v>
      </c>
      <c r="D682" s="15" t="s">
        <v>991</v>
      </c>
      <c r="E682" s="22">
        <v>13</v>
      </c>
      <c r="F682" s="22">
        <v>36.85</v>
      </c>
      <c r="G682" s="23">
        <f>ROUND(E682*F682,2)</f>
        <v>479.05</v>
      </c>
    </row>
    <row r="683" spans="1:7" ht="90" x14ac:dyDescent="0.25">
      <c r="A683" s="8"/>
      <c r="B683" s="8"/>
      <c r="C683" s="8"/>
      <c r="D683" s="9" t="s">
        <v>992</v>
      </c>
      <c r="E683" s="22"/>
      <c r="F683" s="22"/>
      <c r="G683" s="22"/>
    </row>
    <row r="684" spans="1:7" x14ac:dyDescent="0.25">
      <c r="A684" s="10" t="s">
        <v>993</v>
      </c>
      <c r="B684" s="10" t="s">
        <v>17</v>
      </c>
      <c r="C684" s="10" t="s">
        <v>70</v>
      </c>
      <c r="D684" s="15" t="s">
        <v>994</v>
      </c>
      <c r="E684" s="22">
        <v>1</v>
      </c>
      <c r="F684" s="22">
        <v>72.209999999999994</v>
      </c>
      <c r="G684" s="23">
        <f>ROUND(E684*F684,2)</f>
        <v>72.209999999999994</v>
      </c>
    </row>
    <row r="685" spans="1:7" ht="67.5" x14ac:dyDescent="0.25">
      <c r="A685" s="8"/>
      <c r="B685" s="8"/>
      <c r="C685" s="8"/>
      <c r="D685" s="9" t="s">
        <v>995</v>
      </c>
      <c r="E685" s="22"/>
      <c r="F685" s="22"/>
      <c r="G685" s="22"/>
    </row>
    <row r="686" spans="1:7" ht="22.5" x14ac:dyDescent="0.25">
      <c r="A686" s="10" t="s">
        <v>996</v>
      </c>
      <c r="B686" s="10" t="s">
        <v>17</v>
      </c>
      <c r="C686" s="10" t="s">
        <v>70</v>
      </c>
      <c r="D686" s="15" t="s">
        <v>997</v>
      </c>
      <c r="E686" s="22">
        <v>22</v>
      </c>
      <c r="F686" s="22">
        <v>5.51</v>
      </c>
      <c r="G686" s="23">
        <f>ROUND(E686*F686,2)</f>
        <v>121.22</v>
      </c>
    </row>
    <row r="687" spans="1:7" ht="78.75" x14ac:dyDescent="0.25">
      <c r="A687" s="8"/>
      <c r="B687" s="8"/>
      <c r="C687" s="8"/>
      <c r="D687" s="9" t="s">
        <v>998</v>
      </c>
      <c r="E687" s="22"/>
      <c r="F687" s="22"/>
      <c r="G687" s="22"/>
    </row>
    <row r="688" spans="1:7" ht="22.5" x14ac:dyDescent="0.25">
      <c r="A688" s="10" t="s">
        <v>999</v>
      </c>
      <c r="B688" s="10" t="s">
        <v>17</v>
      </c>
      <c r="C688" s="10" t="s">
        <v>70</v>
      </c>
      <c r="D688" s="15" t="s">
        <v>1000</v>
      </c>
      <c r="E688" s="22">
        <v>35</v>
      </c>
      <c r="F688" s="22">
        <v>5.51</v>
      </c>
      <c r="G688" s="23">
        <f>ROUND(E688*F688,2)</f>
        <v>192.85</v>
      </c>
    </row>
    <row r="689" spans="1:7" ht="90" x14ac:dyDescent="0.25">
      <c r="A689" s="8"/>
      <c r="B689" s="8"/>
      <c r="C689" s="8"/>
      <c r="D689" s="9" t="s">
        <v>1001</v>
      </c>
      <c r="E689" s="22"/>
      <c r="F689" s="22"/>
      <c r="G689" s="22"/>
    </row>
    <row r="690" spans="1:7" x14ac:dyDescent="0.25">
      <c r="A690" s="10" t="s">
        <v>1002</v>
      </c>
      <c r="B690" s="10" t="s">
        <v>17</v>
      </c>
      <c r="C690" s="10" t="s">
        <v>70</v>
      </c>
      <c r="D690" s="15" t="s">
        <v>1003</v>
      </c>
      <c r="E690" s="22">
        <v>8</v>
      </c>
      <c r="F690" s="22">
        <v>74.680000000000007</v>
      </c>
      <c r="G690" s="23">
        <f>ROUND(E690*F690,2)</f>
        <v>597.44000000000005</v>
      </c>
    </row>
    <row r="691" spans="1:7" ht="101.25" x14ac:dyDescent="0.25">
      <c r="A691" s="8"/>
      <c r="B691" s="8"/>
      <c r="C691" s="8"/>
      <c r="D691" s="9" t="s">
        <v>1004</v>
      </c>
      <c r="E691" s="22"/>
      <c r="F691" s="22"/>
      <c r="G691" s="22"/>
    </row>
    <row r="692" spans="1:7" ht="22.5" x14ac:dyDescent="0.25">
      <c r="A692" s="10" t="s">
        <v>1005</v>
      </c>
      <c r="B692" s="10" t="s">
        <v>17</v>
      </c>
      <c r="C692" s="10" t="s">
        <v>70</v>
      </c>
      <c r="D692" s="15" t="s">
        <v>1006</v>
      </c>
      <c r="E692" s="22">
        <v>8</v>
      </c>
      <c r="F692" s="22">
        <v>82.35</v>
      </c>
      <c r="G692" s="23">
        <f>ROUND(E692*F692,2)</f>
        <v>658.8</v>
      </c>
    </row>
    <row r="693" spans="1:7" ht="135" x14ac:dyDescent="0.25">
      <c r="A693" s="8"/>
      <c r="B693" s="8"/>
      <c r="C693" s="8"/>
      <c r="D693" s="9" t="s">
        <v>1007</v>
      </c>
      <c r="E693" s="22"/>
      <c r="F693" s="22"/>
      <c r="G693" s="22"/>
    </row>
    <row r="694" spans="1:7" x14ac:dyDescent="0.25">
      <c r="A694" s="10" t="s">
        <v>1008</v>
      </c>
      <c r="B694" s="10" t="s">
        <v>17</v>
      </c>
      <c r="C694" s="10" t="s">
        <v>70</v>
      </c>
      <c r="D694" s="15" t="s">
        <v>1009</v>
      </c>
      <c r="E694" s="22">
        <v>80</v>
      </c>
      <c r="F694" s="22">
        <v>74.680000000000007</v>
      </c>
      <c r="G694" s="23">
        <f>ROUND(E694*F694,2)</f>
        <v>5974.4</v>
      </c>
    </row>
    <row r="695" spans="1:7" ht="22.5" x14ac:dyDescent="0.25">
      <c r="A695" s="8"/>
      <c r="B695" s="8"/>
      <c r="C695" s="8"/>
      <c r="D695" s="9" t="s">
        <v>1010</v>
      </c>
      <c r="E695" s="22"/>
      <c r="F695" s="22"/>
      <c r="G695" s="22"/>
    </row>
    <row r="696" spans="1:7" x14ac:dyDescent="0.25">
      <c r="A696" s="8"/>
      <c r="B696" s="8"/>
      <c r="C696" s="8"/>
      <c r="D696" s="16" t="s">
        <v>1011</v>
      </c>
      <c r="E696" s="22">
        <v>1</v>
      </c>
      <c r="F696" s="21">
        <f>G658+G660+G662+G664+G666+G668+G670+G672+G674+G676+G678+G680+G682+G684+G686+G688+G690+G692+G694</f>
        <v>29175.719999999994</v>
      </c>
      <c r="G696" s="21">
        <f>ROUND(F696*E696,2)</f>
        <v>29175.72</v>
      </c>
    </row>
    <row r="697" spans="1:7" ht="0.95" customHeight="1" x14ac:dyDescent="0.25">
      <c r="A697" s="11"/>
      <c r="B697" s="11"/>
      <c r="C697" s="11"/>
      <c r="D697" s="17"/>
      <c r="E697" s="24"/>
      <c r="F697" s="24"/>
      <c r="G697" s="24"/>
    </row>
    <row r="698" spans="1:7" x14ac:dyDescent="0.25">
      <c r="A698" s="6" t="s">
        <v>1012</v>
      </c>
      <c r="B698" s="6" t="s">
        <v>11</v>
      </c>
      <c r="C698" s="6" t="s">
        <v>0</v>
      </c>
      <c r="D698" s="13" t="s">
        <v>1013</v>
      </c>
      <c r="E698" s="21">
        <f>E701</f>
        <v>1</v>
      </c>
      <c r="F698" s="21">
        <f>F701</f>
        <v>6740.4</v>
      </c>
      <c r="G698" s="21">
        <f>G701</f>
        <v>6740.4</v>
      </c>
    </row>
    <row r="699" spans="1:7" ht="22.5" x14ac:dyDescent="0.25">
      <c r="A699" s="10" t="s">
        <v>1014</v>
      </c>
      <c r="B699" s="10" t="s">
        <v>17</v>
      </c>
      <c r="C699" s="10" t="s">
        <v>70</v>
      </c>
      <c r="D699" s="15" t="s">
        <v>1015</v>
      </c>
      <c r="E699" s="22">
        <v>40</v>
      </c>
      <c r="F699" s="22">
        <v>168.51</v>
      </c>
      <c r="G699" s="23">
        <f>ROUND(E699*F699,2)</f>
        <v>6740.4</v>
      </c>
    </row>
    <row r="700" spans="1:7" ht="123.75" x14ac:dyDescent="0.25">
      <c r="A700" s="8"/>
      <c r="B700" s="8"/>
      <c r="C700" s="8"/>
      <c r="D700" s="9" t="s">
        <v>1016</v>
      </c>
      <c r="E700" s="22"/>
      <c r="F700" s="22"/>
      <c r="G700" s="22"/>
    </row>
    <row r="701" spans="1:7" x14ac:dyDescent="0.25">
      <c r="A701" s="8"/>
      <c r="B701" s="8"/>
      <c r="C701" s="8"/>
      <c r="D701" s="16" t="s">
        <v>1017</v>
      </c>
      <c r="E701" s="22">
        <v>1</v>
      </c>
      <c r="F701" s="21">
        <f>G699</f>
        <v>6740.4</v>
      </c>
      <c r="G701" s="21">
        <f>ROUND(F701*E701,2)</f>
        <v>6740.4</v>
      </c>
    </row>
    <row r="702" spans="1:7" ht="0.95" customHeight="1" x14ac:dyDescent="0.25">
      <c r="A702" s="11"/>
      <c r="B702" s="11"/>
      <c r="C702" s="11"/>
      <c r="D702" s="17"/>
      <c r="E702" s="24"/>
      <c r="F702" s="24"/>
      <c r="G702" s="24"/>
    </row>
    <row r="703" spans="1:7" x14ac:dyDescent="0.25">
      <c r="A703" s="6" t="s">
        <v>1018</v>
      </c>
      <c r="B703" s="6" t="s">
        <v>11</v>
      </c>
      <c r="C703" s="6" t="s">
        <v>0</v>
      </c>
      <c r="D703" s="13" t="s">
        <v>1019</v>
      </c>
      <c r="E703" s="21">
        <f>E706</f>
        <v>1</v>
      </c>
      <c r="F703" s="21">
        <f>F706</f>
        <v>1500</v>
      </c>
      <c r="G703" s="21">
        <f>G706</f>
        <v>1500</v>
      </c>
    </row>
    <row r="704" spans="1:7" x14ac:dyDescent="0.25">
      <c r="A704" s="10" t="s">
        <v>1020</v>
      </c>
      <c r="B704" s="10" t="s">
        <v>17</v>
      </c>
      <c r="C704" s="10" t="s">
        <v>165</v>
      </c>
      <c r="D704" s="15" t="s">
        <v>1021</v>
      </c>
      <c r="E704" s="22">
        <v>1</v>
      </c>
      <c r="F704" s="22">
        <v>1500</v>
      </c>
      <c r="G704" s="23">
        <f>ROUND(E704*F704,2)</f>
        <v>1500</v>
      </c>
    </row>
    <row r="705" spans="1:7" ht="112.5" x14ac:dyDescent="0.25">
      <c r="A705" s="8"/>
      <c r="B705" s="8"/>
      <c r="C705" s="8"/>
      <c r="D705" s="9" t="s">
        <v>1022</v>
      </c>
      <c r="E705" s="22"/>
      <c r="F705" s="22"/>
      <c r="G705" s="22"/>
    </row>
    <row r="706" spans="1:7" x14ac:dyDescent="0.25">
      <c r="A706" s="8"/>
      <c r="B706" s="8"/>
      <c r="C706" s="8"/>
      <c r="D706" s="16" t="s">
        <v>1023</v>
      </c>
      <c r="E706" s="22">
        <v>1</v>
      </c>
      <c r="F706" s="21">
        <f>G704</f>
        <v>1500</v>
      </c>
      <c r="G706" s="21">
        <f>ROUND(F706*E706,2)</f>
        <v>1500</v>
      </c>
    </row>
    <row r="707" spans="1:7" ht="0.95" customHeight="1" x14ac:dyDescent="0.25">
      <c r="A707" s="11"/>
      <c r="B707" s="11"/>
      <c r="C707" s="11"/>
      <c r="D707" s="17"/>
      <c r="E707" s="24"/>
      <c r="F707" s="24"/>
      <c r="G707" s="24"/>
    </row>
    <row r="708" spans="1:7" x14ac:dyDescent="0.25">
      <c r="A708" s="8"/>
      <c r="B708" s="8"/>
      <c r="C708" s="8"/>
      <c r="D708" s="16" t="s">
        <v>1024</v>
      </c>
      <c r="E708" s="22">
        <v>1</v>
      </c>
      <c r="F708" s="21">
        <f>G38+G53+G127+G160+G194+G220+G261+G294+G406+G557+G655+G696+G701+G706</f>
        <v>683174.3600000001</v>
      </c>
      <c r="G708" s="21">
        <f>ROUND(F708*E708,2)</f>
        <v>683174.36</v>
      </c>
    </row>
    <row r="709" spans="1:7" x14ac:dyDescent="0.25">
      <c r="A709" s="8"/>
      <c r="B709" s="8"/>
      <c r="C709" s="8"/>
      <c r="D709" s="9"/>
      <c r="E709" s="22"/>
      <c r="F709" s="22"/>
      <c r="G709" s="22"/>
    </row>
  </sheetData>
  <dataValidations count="1">
    <dataValidation type="list" allowBlank="1" showInputMessage="1" showErrorMessage="1" sqref="B4:B709" xr:uid="{E950CBFD-95CC-4EDE-BD7B-A20EA5B72881}">
      <formula1>"Capítulo,Partida,Mano de obra,Maquinaria,Material,Otros,"</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Jesus Lopez</dc:creator>
  <cp:lastModifiedBy>Jesus Lopez</cp:lastModifiedBy>
  <dcterms:created xsi:type="dcterms:W3CDTF">2025-10-15T10:40:08Z</dcterms:created>
  <dcterms:modified xsi:type="dcterms:W3CDTF">2025-10-15T10:42:36Z</dcterms:modified>
</cp:coreProperties>
</file>