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Usuario\Documents\Corporate\AGS CONS\TenderBuilding\Synergym\Tender,s\SG Alcalá de Guadaira\Ofertas\"/>
    </mc:Choice>
  </mc:AlternateContent>
  <xr:revisionPtr revIDLastSave="0" documentId="13_ncr:1_{68A5DA3D-ACB4-4880-9E0D-11B27504DB94}" xr6:coauthVersionLast="47" xr6:coauthVersionMax="47" xr10:uidLastSave="{00000000-0000-0000-0000-000000000000}"/>
  <bookViews>
    <workbookView xWindow="-108" yWindow="-108" windowWidth="23256" windowHeight="12576" xr2:uid="{E092C0C2-F212-4346-BB08-124DDBDB38BB}"/>
  </bookViews>
  <sheets>
    <sheet name="Hoja1" sheetId="1" r:id="rId1"/>
    <sheet name="Hoja2" sheetId="2" r:id="rId2"/>
  </sheets>
  <calcPr calcId="191029"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2" l="1" a="1"/>
  <c r="A1" i="2" s="1"/>
  <c r="L2376" i="1"/>
  <c r="K2376" i="1"/>
  <c r="L2382" i="1"/>
  <c r="M2382" i="1" s="1"/>
  <c r="M2376" i="1" s="1"/>
  <c r="M2377" i="1"/>
  <c r="L2377" i="1"/>
  <c r="M2380" i="1"/>
  <c r="K2380" i="1"/>
  <c r="K2377" i="1" s="1"/>
  <c r="J2379" i="1"/>
  <c r="K2368" i="1"/>
  <c r="L2369" i="1"/>
  <c r="K2369" i="1"/>
  <c r="M2372" i="1"/>
  <c r="M2369" i="1" s="1"/>
  <c r="L2374" i="1" s="1"/>
  <c r="K2372" i="1"/>
  <c r="J2371" i="1"/>
  <c r="K2360" i="1"/>
  <c r="L2361" i="1"/>
  <c r="J2363" i="1"/>
  <c r="K2364" i="1" s="1"/>
  <c r="K2248" i="1"/>
  <c r="L2353" i="1"/>
  <c r="J2355" i="1"/>
  <c r="K2356" i="1" s="1"/>
  <c r="L2348" i="1"/>
  <c r="K2351" i="1"/>
  <c r="K2348" i="1" s="1"/>
  <c r="J2350" i="1"/>
  <c r="L2343" i="1"/>
  <c r="J2345" i="1"/>
  <c r="K2346" i="1" s="1"/>
  <c r="L2338" i="1"/>
  <c r="J2340" i="1"/>
  <c r="K2341" i="1" s="1"/>
  <c r="L2332" i="1"/>
  <c r="J2335" i="1"/>
  <c r="J2334" i="1"/>
  <c r="K2336" i="1" s="1"/>
  <c r="K2332" i="1" s="1"/>
  <c r="L2326" i="1"/>
  <c r="J2329" i="1"/>
  <c r="J2328" i="1"/>
  <c r="K2330" i="1" s="1"/>
  <c r="M2330" i="1" s="1"/>
  <c r="M2326" i="1" s="1"/>
  <c r="L2320" i="1"/>
  <c r="J2323" i="1"/>
  <c r="J2322" i="1"/>
  <c r="K2324" i="1" s="1"/>
  <c r="L2314" i="1"/>
  <c r="J2317" i="1"/>
  <c r="J2316" i="1"/>
  <c r="K2318" i="1" s="1"/>
  <c r="M2318" i="1" s="1"/>
  <c r="M2314" i="1" s="1"/>
  <c r="L2309" i="1"/>
  <c r="K2309" i="1"/>
  <c r="J2311" i="1"/>
  <c r="K2312" i="1" s="1"/>
  <c r="M2312" i="1" s="1"/>
  <c r="M2309" i="1" s="1"/>
  <c r="L2304" i="1"/>
  <c r="K2304" i="1"/>
  <c r="M2307" i="1"/>
  <c r="M2304" i="1" s="1"/>
  <c r="J2306" i="1"/>
  <c r="K2307" i="1" s="1"/>
  <c r="L2298" i="1"/>
  <c r="J2301" i="1"/>
  <c r="J2300" i="1"/>
  <c r="L2293" i="1"/>
  <c r="J2295" i="1"/>
  <c r="K2296" i="1" s="1"/>
  <c r="M2296" i="1" s="1"/>
  <c r="M2293" i="1" s="1"/>
  <c r="L2288" i="1"/>
  <c r="J2290" i="1"/>
  <c r="K2291" i="1" s="1"/>
  <c r="K2288" i="1" s="1"/>
  <c r="L2283" i="1"/>
  <c r="K2286" i="1"/>
  <c r="K2283" i="1" s="1"/>
  <c r="J2285" i="1"/>
  <c r="L2278" i="1"/>
  <c r="K2278" i="1"/>
  <c r="K2281" i="1"/>
  <c r="M2281" i="1" s="1"/>
  <c r="M2278" i="1" s="1"/>
  <c r="J2280" i="1"/>
  <c r="L2272" i="1"/>
  <c r="J2275" i="1"/>
  <c r="J2274" i="1"/>
  <c r="K2276" i="1" s="1"/>
  <c r="L2266" i="1"/>
  <c r="J2269" i="1"/>
  <c r="J2268" i="1"/>
  <c r="K2270" i="1" s="1"/>
  <c r="L2261" i="1"/>
  <c r="K2264" i="1"/>
  <c r="J2263" i="1"/>
  <c r="L2255" i="1"/>
  <c r="K2259" i="1"/>
  <c r="K2255" i="1" s="1"/>
  <c r="J2258" i="1"/>
  <c r="J2257" i="1"/>
  <c r="L2249" i="1"/>
  <c r="K2249" i="1"/>
  <c r="K2253" i="1"/>
  <c r="M2253" i="1" s="1"/>
  <c r="M2249" i="1" s="1"/>
  <c r="J2252" i="1"/>
  <c r="J2251" i="1"/>
  <c r="K2044" i="1"/>
  <c r="K2213" i="1"/>
  <c r="L2237" i="1"/>
  <c r="J2241" i="1"/>
  <c r="J2240" i="1"/>
  <c r="J2239" i="1"/>
  <c r="L2232" i="1"/>
  <c r="K2232" i="1"/>
  <c r="K2235" i="1"/>
  <c r="M2235" i="1" s="1"/>
  <c r="M2232" i="1" s="1"/>
  <c r="J2234" i="1"/>
  <c r="L2227" i="1"/>
  <c r="J2229" i="1"/>
  <c r="K2230" i="1" s="1"/>
  <c r="L2222" i="1"/>
  <c r="J2224" i="1"/>
  <c r="K2225" i="1" s="1"/>
  <c r="M2225" i="1" s="1"/>
  <c r="M2222" i="1" s="1"/>
  <c r="L2214" i="1"/>
  <c r="J2219" i="1"/>
  <c r="J2218" i="1"/>
  <c r="J2217" i="1"/>
  <c r="J2216" i="1"/>
  <c r="K2220" i="1" s="1"/>
  <c r="K2183" i="1"/>
  <c r="L2206" i="1"/>
  <c r="K2209" i="1"/>
  <c r="K2206" i="1" s="1"/>
  <c r="J2208" i="1"/>
  <c r="L2195" i="1"/>
  <c r="J2203" i="1"/>
  <c r="J2202" i="1"/>
  <c r="J2201" i="1"/>
  <c r="J2200" i="1"/>
  <c r="J2199" i="1"/>
  <c r="K2204" i="1" s="1"/>
  <c r="J2198" i="1"/>
  <c r="J2197" i="1"/>
  <c r="L2184" i="1"/>
  <c r="J2192" i="1"/>
  <c r="J2191" i="1"/>
  <c r="K2193" i="1" s="1"/>
  <c r="J2190" i="1"/>
  <c r="J2189" i="1"/>
  <c r="J2188" i="1"/>
  <c r="J2187" i="1"/>
  <c r="J2186" i="1"/>
  <c r="K2045" i="1"/>
  <c r="L2176" i="1"/>
  <c r="J2178" i="1"/>
  <c r="K2179" i="1" s="1"/>
  <c r="L2171" i="1"/>
  <c r="K2171" i="1"/>
  <c r="M2174" i="1"/>
  <c r="M2171" i="1" s="1"/>
  <c r="K2174" i="1"/>
  <c r="J2173" i="1"/>
  <c r="L2166" i="1"/>
  <c r="J2168" i="1"/>
  <c r="K2169" i="1" s="1"/>
  <c r="M2169" i="1" s="1"/>
  <c r="M2166" i="1" s="1"/>
  <c r="L2161" i="1"/>
  <c r="J2163" i="1"/>
  <c r="K2164" i="1" s="1"/>
  <c r="L2150" i="1"/>
  <c r="J2158" i="1"/>
  <c r="J2157" i="1"/>
  <c r="J2156" i="1"/>
  <c r="K2159" i="1" s="1"/>
  <c r="J2155" i="1"/>
  <c r="J2154" i="1"/>
  <c r="J2153" i="1"/>
  <c r="J2152" i="1"/>
  <c r="L2145" i="1"/>
  <c r="J2147" i="1"/>
  <c r="K2148" i="1" s="1"/>
  <c r="L2139" i="1"/>
  <c r="J2142" i="1"/>
  <c r="J2141" i="1"/>
  <c r="K2143" i="1" s="1"/>
  <c r="M2143" i="1" s="1"/>
  <c r="M2139" i="1" s="1"/>
  <c r="L2133" i="1"/>
  <c r="J2136" i="1"/>
  <c r="J2135" i="1"/>
  <c r="L2127" i="1"/>
  <c r="K2131" i="1"/>
  <c r="K2127" i="1" s="1"/>
  <c r="J2130" i="1"/>
  <c r="J2129" i="1"/>
  <c r="L2121" i="1"/>
  <c r="J2124" i="1"/>
  <c r="K2125" i="1" s="1"/>
  <c r="J2123" i="1"/>
  <c r="L2116" i="1"/>
  <c r="K2116" i="1"/>
  <c r="M2119" i="1"/>
  <c r="M2116" i="1" s="1"/>
  <c r="K2119" i="1"/>
  <c r="J2118" i="1"/>
  <c r="L2110" i="1"/>
  <c r="K2114" i="1"/>
  <c r="J2113" i="1"/>
  <c r="J2112" i="1"/>
  <c r="L2104" i="1"/>
  <c r="J2107" i="1"/>
  <c r="J2106" i="1"/>
  <c r="K2108" i="1" s="1"/>
  <c r="M2108" i="1" s="1"/>
  <c r="M2104" i="1" s="1"/>
  <c r="M2099" i="1"/>
  <c r="L2099" i="1"/>
  <c r="K2099" i="1"/>
  <c r="M2102" i="1"/>
  <c r="J2101" i="1"/>
  <c r="K2102" i="1" s="1"/>
  <c r="L2093" i="1"/>
  <c r="K2097" i="1"/>
  <c r="J2096" i="1"/>
  <c r="J2095" i="1"/>
  <c r="L2087" i="1"/>
  <c r="J2090" i="1"/>
  <c r="J2089" i="1"/>
  <c r="K2091" i="1" s="1"/>
  <c r="M2091" i="1" s="1"/>
  <c r="M2087" i="1" s="1"/>
  <c r="L2079" i="1"/>
  <c r="M2085" i="1"/>
  <c r="M2079" i="1" s="1"/>
  <c r="J2084" i="1"/>
  <c r="J2083" i="1"/>
  <c r="J2082" i="1"/>
  <c r="J2081" i="1"/>
  <c r="K2085" i="1" s="1"/>
  <c r="K2079" i="1" s="1"/>
  <c r="L2074" i="1"/>
  <c r="K2074" i="1"/>
  <c r="K2077" i="1"/>
  <c r="M2077" i="1" s="1"/>
  <c r="M2074" i="1" s="1"/>
  <c r="J2076" i="1"/>
  <c r="L2069" i="1"/>
  <c r="K2069" i="1"/>
  <c r="K2072" i="1"/>
  <c r="M2072" i="1" s="1"/>
  <c r="M2069" i="1" s="1"/>
  <c r="J2071" i="1"/>
  <c r="L2061" i="1"/>
  <c r="J2066" i="1"/>
  <c r="J2065" i="1"/>
  <c r="J2064" i="1"/>
  <c r="J2063" i="1"/>
  <c r="K2067" i="1" s="1"/>
  <c r="L2056" i="1"/>
  <c r="J2058" i="1"/>
  <c r="K2059" i="1" s="1"/>
  <c r="K2056" i="1" s="1"/>
  <c r="L2052" i="1"/>
  <c r="J2053" i="1"/>
  <c r="K2054" i="1" s="1"/>
  <c r="L2046" i="1"/>
  <c r="K2050" i="1"/>
  <c r="K2046" i="1" s="1"/>
  <c r="J2049" i="1"/>
  <c r="J2048" i="1"/>
  <c r="K1769" i="1"/>
  <c r="K2009" i="1"/>
  <c r="L2035" i="1"/>
  <c r="J2037" i="1"/>
  <c r="K2038" i="1" s="1"/>
  <c r="M2030" i="1"/>
  <c r="L2030" i="1"/>
  <c r="K2030" i="1"/>
  <c r="J2032" i="1"/>
  <c r="K2033" i="1" s="1"/>
  <c r="M2033" i="1" s="1"/>
  <c r="L2025" i="1"/>
  <c r="J2027" i="1"/>
  <c r="K2028" i="1" s="1"/>
  <c r="L2020" i="1"/>
  <c r="K2023" i="1"/>
  <c r="K2020" i="1" s="1"/>
  <c r="J2022" i="1"/>
  <c r="L2015" i="1"/>
  <c r="K2018" i="1"/>
  <c r="J2017" i="1"/>
  <c r="L2010" i="1"/>
  <c r="K2010" i="1"/>
  <c r="M2013" i="1"/>
  <c r="M2010" i="1" s="1"/>
  <c r="J2012" i="1"/>
  <c r="K2013" i="1" s="1"/>
  <c r="K1965" i="1"/>
  <c r="L2001" i="1"/>
  <c r="K2005" i="1"/>
  <c r="J2004" i="1"/>
  <c r="J2003" i="1"/>
  <c r="L1995" i="1"/>
  <c r="K1999" i="1"/>
  <c r="K1995" i="1" s="1"/>
  <c r="J1998" i="1"/>
  <c r="J1997" i="1"/>
  <c r="L1989" i="1"/>
  <c r="K1993" i="1"/>
  <c r="K1989" i="1" s="1"/>
  <c r="J1992" i="1"/>
  <c r="J1991" i="1"/>
  <c r="L1983" i="1"/>
  <c r="J1986" i="1"/>
  <c r="J1985" i="1"/>
  <c r="K1987" i="1" s="1"/>
  <c r="L1977" i="1"/>
  <c r="J1980" i="1"/>
  <c r="J1979" i="1"/>
  <c r="K1981" i="1" s="1"/>
  <c r="L1972" i="1"/>
  <c r="J1974" i="1"/>
  <c r="K1975" i="1" s="1"/>
  <c r="K1972" i="1" s="1"/>
  <c r="L1966" i="1"/>
  <c r="J1969" i="1"/>
  <c r="J1968" i="1"/>
  <c r="K1970" i="1" s="1"/>
  <c r="K1891" i="1"/>
  <c r="L1958" i="1"/>
  <c r="K1961" i="1"/>
  <c r="M1961" i="1" s="1"/>
  <c r="M1958" i="1" s="1"/>
  <c r="J1960" i="1"/>
  <c r="L1953" i="1"/>
  <c r="K1956" i="1"/>
  <c r="K1953" i="1" s="1"/>
  <c r="J1955" i="1"/>
  <c r="L1946" i="1"/>
  <c r="J1950" i="1"/>
  <c r="J1949" i="1"/>
  <c r="J1948" i="1"/>
  <c r="K1951" i="1" s="1"/>
  <c r="M1951" i="1" s="1"/>
  <c r="M1946" i="1" s="1"/>
  <c r="M1941" i="1"/>
  <c r="L1941" i="1"/>
  <c r="K1941" i="1"/>
  <c r="J1943" i="1"/>
  <c r="K1944" i="1" s="1"/>
  <c r="M1944" i="1" s="1"/>
  <c r="L1936" i="1"/>
  <c r="J1938" i="1"/>
  <c r="K1939" i="1" s="1"/>
  <c r="L1931" i="1"/>
  <c r="J1933" i="1"/>
  <c r="K1934" i="1" s="1"/>
  <c r="L1926" i="1"/>
  <c r="K1929" i="1"/>
  <c r="K1926" i="1" s="1"/>
  <c r="J1928" i="1"/>
  <c r="L1920" i="1"/>
  <c r="M1924" i="1"/>
  <c r="M1920" i="1" s="1"/>
  <c r="J1923" i="1"/>
  <c r="J1922" i="1"/>
  <c r="K1924" i="1" s="1"/>
  <c r="K1920" i="1" s="1"/>
  <c r="L1915" i="1"/>
  <c r="J1917" i="1"/>
  <c r="K1918" i="1" s="1"/>
  <c r="L1910" i="1"/>
  <c r="J1912" i="1"/>
  <c r="K1913" i="1" s="1"/>
  <c r="L1904" i="1"/>
  <c r="J1907" i="1"/>
  <c r="J1906" i="1"/>
  <c r="K1908" i="1" s="1"/>
  <c r="L1899" i="1"/>
  <c r="K1902" i="1"/>
  <c r="J1901" i="1"/>
  <c r="L1893" i="1"/>
  <c r="K1897" i="1"/>
  <c r="K1893" i="1" s="1"/>
  <c r="J1896" i="1"/>
  <c r="J1895" i="1"/>
  <c r="K1770" i="1"/>
  <c r="L1884" i="1"/>
  <c r="J1886" i="1"/>
  <c r="K1887" i="1" s="1"/>
  <c r="L1878" i="1"/>
  <c r="J1881" i="1"/>
  <c r="J1880" i="1"/>
  <c r="K1882" i="1" s="1"/>
  <c r="K1878" i="1" s="1"/>
  <c r="L1873" i="1"/>
  <c r="K1876" i="1"/>
  <c r="K1873" i="1" s="1"/>
  <c r="J1875" i="1"/>
  <c r="L1868" i="1"/>
  <c r="J1870" i="1"/>
  <c r="K1871" i="1" s="1"/>
  <c r="L1863" i="1"/>
  <c r="K1866" i="1"/>
  <c r="J1865" i="1"/>
  <c r="L1856" i="1"/>
  <c r="J1860" i="1"/>
  <c r="J1859" i="1"/>
  <c r="J1858" i="1"/>
  <c r="K1861" i="1" s="1"/>
  <c r="K1856" i="1" s="1"/>
  <c r="L1849" i="1"/>
  <c r="J1853" i="1"/>
  <c r="J1852" i="1"/>
  <c r="J1851" i="1"/>
  <c r="K1854" i="1" s="1"/>
  <c r="L1843" i="1"/>
  <c r="J1846" i="1"/>
  <c r="J1845" i="1"/>
  <c r="K1847" i="1" s="1"/>
  <c r="M1838" i="1"/>
  <c r="L1838" i="1"/>
  <c r="J1840" i="1"/>
  <c r="K1841" i="1" s="1"/>
  <c r="M1841" i="1" s="1"/>
  <c r="L1829" i="1"/>
  <c r="J1835" i="1"/>
  <c r="J1834" i="1"/>
  <c r="J1833" i="1"/>
  <c r="J1832" i="1"/>
  <c r="J1831" i="1"/>
  <c r="K1836" i="1" s="1"/>
  <c r="L1824" i="1"/>
  <c r="K1827" i="1"/>
  <c r="K1824" i="1" s="1"/>
  <c r="J1826" i="1"/>
  <c r="M1822" i="1"/>
  <c r="L1817" i="1"/>
  <c r="K1820" i="1"/>
  <c r="M1820" i="1" s="1"/>
  <c r="M1817" i="1" s="1"/>
  <c r="J1819" i="1"/>
  <c r="M1815" i="1"/>
  <c r="L1810" i="1"/>
  <c r="J1812" i="1"/>
  <c r="K1813" i="1" s="1"/>
  <c r="M1805" i="1"/>
  <c r="L1805" i="1"/>
  <c r="K1805" i="1"/>
  <c r="J1807" i="1"/>
  <c r="K1808" i="1" s="1"/>
  <c r="M1808" i="1" s="1"/>
  <c r="L1800" i="1"/>
  <c r="J1802" i="1"/>
  <c r="K1803" i="1" s="1"/>
  <c r="L1795" i="1"/>
  <c r="J1797" i="1"/>
  <c r="K1798" i="1" s="1"/>
  <c r="L1789" i="1"/>
  <c r="J1792" i="1"/>
  <c r="J1791" i="1"/>
  <c r="K1793" i="1" s="1"/>
  <c r="L1783" i="1"/>
  <c r="J1786" i="1"/>
  <c r="J1785" i="1"/>
  <c r="K1787" i="1" s="1"/>
  <c r="L1777" i="1"/>
  <c r="K1781" i="1"/>
  <c r="K1777" i="1" s="1"/>
  <c r="J1780" i="1"/>
  <c r="J1779" i="1"/>
  <c r="L1771" i="1"/>
  <c r="J1774" i="1"/>
  <c r="J1773" i="1"/>
  <c r="K1775" i="1" s="1"/>
  <c r="K1771" i="1" s="1"/>
  <c r="K1340" i="1"/>
  <c r="K1666" i="1"/>
  <c r="L1759" i="1"/>
  <c r="K1763" i="1"/>
  <c r="K1759" i="1" s="1"/>
  <c r="J1762" i="1"/>
  <c r="J1761" i="1"/>
  <c r="L1754" i="1"/>
  <c r="J1756" i="1"/>
  <c r="K1757" i="1" s="1"/>
  <c r="L1748" i="1"/>
  <c r="J1751" i="1"/>
  <c r="J1750" i="1"/>
  <c r="K1752" i="1" s="1"/>
  <c r="K1748" i="1" s="1"/>
  <c r="L1743" i="1"/>
  <c r="K1743" i="1"/>
  <c r="J1745" i="1"/>
  <c r="K1746" i="1" s="1"/>
  <c r="M1746" i="1" s="1"/>
  <c r="M1743" i="1" s="1"/>
  <c r="L1736" i="1"/>
  <c r="K1741" i="1"/>
  <c r="M1741" i="1" s="1"/>
  <c r="M1736" i="1" s="1"/>
  <c r="J1740" i="1"/>
  <c r="J1739" i="1"/>
  <c r="J1738" i="1"/>
  <c r="L1731" i="1"/>
  <c r="J1733" i="1"/>
  <c r="K1734" i="1" s="1"/>
  <c r="L1726" i="1"/>
  <c r="J1728" i="1"/>
  <c r="K1729" i="1" s="1"/>
  <c r="L1721" i="1"/>
  <c r="K1724" i="1"/>
  <c r="J1723" i="1"/>
  <c r="L1715" i="1"/>
  <c r="K1715" i="1"/>
  <c r="M1719" i="1"/>
  <c r="M1715" i="1" s="1"/>
  <c r="K1719" i="1"/>
  <c r="J1718" i="1"/>
  <c r="J1717" i="1"/>
  <c r="L1708" i="1"/>
  <c r="K1713" i="1"/>
  <c r="J1712" i="1"/>
  <c r="J1711" i="1"/>
  <c r="J1710" i="1"/>
  <c r="L1703" i="1"/>
  <c r="J1705" i="1"/>
  <c r="K1706" i="1" s="1"/>
  <c r="L1698" i="1"/>
  <c r="J1700" i="1"/>
  <c r="K1701" i="1" s="1"/>
  <c r="L1692" i="1"/>
  <c r="J1695" i="1"/>
  <c r="J1694" i="1"/>
  <c r="K1696" i="1" s="1"/>
  <c r="L1687" i="1"/>
  <c r="J1689" i="1"/>
  <c r="K1690" i="1" s="1"/>
  <c r="M1690" i="1" s="1"/>
  <c r="M1687" i="1" s="1"/>
  <c r="L1682" i="1"/>
  <c r="K1685" i="1"/>
  <c r="J1684" i="1"/>
  <c r="L1676" i="1"/>
  <c r="J1679" i="1"/>
  <c r="J1678" i="1"/>
  <c r="K1680" i="1" s="1"/>
  <c r="L1667" i="1"/>
  <c r="J1673" i="1"/>
  <c r="K1674" i="1" s="1"/>
  <c r="J1672" i="1"/>
  <c r="J1671" i="1"/>
  <c r="J1670" i="1"/>
  <c r="J1669" i="1"/>
  <c r="K1510" i="1"/>
  <c r="L1659" i="1"/>
  <c r="J1661" i="1"/>
  <c r="K1662" i="1" s="1"/>
  <c r="M1654" i="1"/>
  <c r="L1654" i="1"/>
  <c r="J1656" i="1"/>
  <c r="K1657" i="1" s="1"/>
  <c r="M1657" i="1" s="1"/>
  <c r="L1648" i="1"/>
  <c r="K1648" i="1"/>
  <c r="J1651" i="1"/>
  <c r="J1650" i="1"/>
  <c r="K1652" i="1" s="1"/>
  <c r="M1652" i="1" s="1"/>
  <c r="M1648" i="1" s="1"/>
  <c r="L1640" i="1"/>
  <c r="J1645" i="1"/>
  <c r="K1646" i="1" s="1"/>
  <c r="J1644" i="1"/>
  <c r="J1643" i="1"/>
  <c r="J1642" i="1"/>
  <c r="L1632" i="1"/>
  <c r="K1638" i="1"/>
  <c r="K1632" i="1" s="1"/>
  <c r="J1637" i="1"/>
  <c r="J1636" i="1"/>
  <c r="J1635" i="1"/>
  <c r="J1634" i="1"/>
  <c r="L1626" i="1"/>
  <c r="J1629" i="1"/>
  <c r="J1628" i="1"/>
  <c r="L1620" i="1"/>
  <c r="J1623" i="1"/>
  <c r="J1622" i="1"/>
  <c r="K1624" i="1" s="1"/>
  <c r="L1615" i="1"/>
  <c r="J1617" i="1"/>
  <c r="K1618" i="1" s="1"/>
  <c r="L1610" i="1"/>
  <c r="J1612" i="1"/>
  <c r="K1613" i="1" s="1"/>
  <c r="M1613" i="1" s="1"/>
  <c r="M1610" i="1" s="1"/>
  <c r="L1600" i="1"/>
  <c r="J1607" i="1"/>
  <c r="J1606" i="1"/>
  <c r="J1605" i="1"/>
  <c r="J1604" i="1"/>
  <c r="J1603" i="1"/>
  <c r="K1608" i="1" s="1"/>
  <c r="J1602" i="1"/>
  <c r="L1594" i="1"/>
  <c r="J1597" i="1"/>
  <c r="J1596" i="1"/>
  <c r="K1598" i="1" s="1"/>
  <c r="L1581" i="1"/>
  <c r="J1591" i="1"/>
  <c r="J1590" i="1"/>
  <c r="J1589" i="1"/>
  <c r="J1588" i="1"/>
  <c r="J1587" i="1"/>
  <c r="J1586" i="1"/>
  <c r="J1585" i="1"/>
  <c r="J1584" i="1"/>
  <c r="J1583" i="1"/>
  <c r="L1573" i="1"/>
  <c r="J1578" i="1"/>
  <c r="J1577" i="1"/>
  <c r="J1576" i="1"/>
  <c r="J1575" i="1"/>
  <c r="K1579" i="1" s="1"/>
  <c r="L1567" i="1"/>
  <c r="J1570" i="1"/>
  <c r="J1569" i="1"/>
  <c r="K1571" i="1" s="1"/>
  <c r="K1567" i="1" s="1"/>
  <c r="L1556" i="1"/>
  <c r="J1564" i="1"/>
  <c r="J1563" i="1"/>
  <c r="J1562" i="1"/>
  <c r="J1561" i="1"/>
  <c r="J1560" i="1"/>
  <c r="J1559" i="1"/>
  <c r="J1558" i="1"/>
  <c r="K1565" i="1" s="1"/>
  <c r="L1543" i="1"/>
  <c r="J1553" i="1"/>
  <c r="J1552" i="1"/>
  <c r="J1551" i="1"/>
  <c r="J1550" i="1"/>
  <c r="J1549" i="1"/>
  <c r="J1548" i="1"/>
  <c r="J1547" i="1"/>
  <c r="J1546" i="1"/>
  <c r="J1545" i="1"/>
  <c r="L1528" i="1"/>
  <c r="J1540" i="1"/>
  <c r="J1539" i="1"/>
  <c r="J1538" i="1"/>
  <c r="J1537" i="1"/>
  <c r="J1536" i="1"/>
  <c r="J1535" i="1"/>
  <c r="J1534" i="1"/>
  <c r="J1533" i="1"/>
  <c r="J1532" i="1"/>
  <c r="J1531" i="1"/>
  <c r="J1530" i="1"/>
  <c r="L1517" i="1"/>
  <c r="J1525" i="1"/>
  <c r="J1524" i="1"/>
  <c r="J1523" i="1"/>
  <c r="J1522" i="1"/>
  <c r="J1521" i="1"/>
  <c r="J1520" i="1"/>
  <c r="J1519" i="1"/>
  <c r="K1526" i="1" s="1"/>
  <c r="L1511" i="1"/>
  <c r="J1514" i="1"/>
  <c r="J1513" i="1"/>
  <c r="K1515" i="1" s="1"/>
  <c r="M1515" i="1" s="1"/>
  <c r="M1511" i="1" s="1"/>
  <c r="K1463" i="1"/>
  <c r="L1503" i="1"/>
  <c r="J1505" i="1"/>
  <c r="K1506" i="1" s="1"/>
  <c r="L1497" i="1"/>
  <c r="J1500" i="1"/>
  <c r="K1501" i="1" s="1"/>
  <c r="J1499" i="1"/>
  <c r="L1491" i="1"/>
  <c r="J1494" i="1"/>
  <c r="J1493" i="1"/>
  <c r="K1495" i="1" s="1"/>
  <c r="L1485" i="1"/>
  <c r="J1488" i="1"/>
  <c r="J1487" i="1"/>
  <c r="K1489" i="1" s="1"/>
  <c r="L1479" i="1"/>
  <c r="K1483" i="1"/>
  <c r="K1479" i="1" s="1"/>
  <c r="J1482" i="1"/>
  <c r="J1481" i="1"/>
  <c r="L1474" i="1"/>
  <c r="K1477" i="1"/>
  <c r="K1474" i="1" s="1"/>
  <c r="J1476" i="1"/>
  <c r="L1469" i="1"/>
  <c r="J1471" i="1"/>
  <c r="K1472" i="1" s="1"/>
  <c r="L1464" i="1"/>
  <c r="J1466" i="1"/>
  <c r="K1467" i="1" s="1"/>
  <c r="M1467" i="1" s="1"/>
  <c r="M1464" i="1" s="1"/>
  <c r="K1341" i="1"/>
  <c r="L1455" i="1"/>
  <c r="K1455" i="1"/>
  <c r="M1459" i="1"/>
  <c r="M1455" i="1" s="1"/>
  <c r="K1459" i="1"/>
  <c r="J1458" i="1"/>
  <c r="J1457" i="1"/>
  <c r="L1450" i="1"/>
  <c r="K1453" i="1"/>
  <c r="J1452" i="1"/>
  <c r="L1445" i="1"/>
  <c r="J1447" i="1"/>
  <c r="K1448" i="1" s="1"/>
  <c r="L1440" i="1"/>
  <c r="K1443" i="1"/>
  <c r="J1442" i="1"/>
  <c r="L1435" i="1"/>
  <c r="J1437" i="1"/>
  <c r="K1438" i="1" s="1"/>
  <c r="K1435" i="1" s="1"/>
  <c r="L1430" i="1"/>
  <c r="J1432" i="1"/>
  <c r="K1433" i="1" s="1"/>
  <c r="M1433" i="1" s="1"/>
  <c r="M1430" i="1" s="1"/>
  <c r="M1428" i="1"/>
  <c r="L1423" i="1"/>
  <c r="K1426" i="1"/>
  <c r="K1423" i="1" s="1"/>
  <c r="J1425" i="1"/>
  <c r="L1418" i="1"/>
  <c r="K1421" i="1"/>
  <c r="J1420" i="1"/>
  <c r="L1413" i="1"/>
  <c r="J1415" i="1"/>
  <c r="K1416" i="1" s="1"/>
  <c r="K1413" i="1" s="1"/>
  <c r="L1408" i="1"/>
  <c r="K1408" i="1"/>
  <c r="M1411" i="1"/>
  <c r="M1408" i="1" s="1"/>
  <c r="K1411" i="1"/>
  <c r="J1410" i="1"/>
  <c r="L1403" i="1"/>
  <c r="K1406" i="1"/>
  <c r="K1403" i="1" s="1"/>
  <c r="J1405" i="1"/>
  <c r="M1401" i="1"/>
  <c r="L1396" i="1"/>
  <c r="J1398" i="1"/>
  <c r="K1399" i="1" s="1"/>
  <c r="L1389" i="1"/>
  <c r="J1393" i="1"/>
  <c r="J1392" i="1"/>
  <c r="J1391" i="1"/>
  <c r="K1394" i="1" s="1"/>
  <c r="K1389" i="1" s="1"/>
  <c r="L1384" i="1"/>
  <c r="K1384" i="1"/>
  <c r="M1387" i="1"/>
  <c r="M1384" i="1" s="1"/>
  <c r="K1387" i="1"/>
  <c r="J1386" i="1"/>
  <c r="L1378" i="1"/>
  <c r="K1378" i="1"/>
  <c r="M1382" i="1"/>
  <c r="M1378" i="1" s="1"/>
  <c r="K1382" i="1"/>
  <c r="J1381" i="1"/>
  <c r="J1380" i="1"/>
  <c r="L1372" i="1"/>
  <c r="J1375" i="1"/>
  <c r="J1374" i="1"/>
  <c r="K1376" i="1" s="1"/>
  <c r="L1366" i="1"/>
  <c r="J1369" i="1"/>
  <c r="K1370" i="1" s="1"/>
  <c r="J1368" i="1"/>
  <c r="L1360" i="1"/>
  <c r="K1364" i="1"/>
  <c r="J1363" i="1"/>
  <c r="J1362" i="1"/>
  <c r="L1354" i="1"/>
  <c r="J1357" i="1"/>
  <c r="K1358" i="1" s="1"/>
  <c r="J1356" i="1"/>
  <c r="L1348" i="1"/>
  <c r="K1352" i="1"/>
  <c r="J1351" i="1"/>
  <c r="J1350" i="1"/>
  <c r="L1342" i="1"/>
  <c r="J1345" i="1"/>
  <c r="J1344" i="1"/>
  <c r="K1346" i="1" s="1"/>
  <c r="K1342" i="1" s="1"/>
  <c r="K1297" i="1"/>
  <c r="L1333" i="1"/>
  <c r="J1335" i="1"/>
  <c r="K1336" i="1" s="1"/>
  <c r="L1325" i="1"/>
  <c r="J1330" i="1"/>
  <c r="J1329" i="1"/>
  <c r="J1328" i="1"/>
  <c r="J1327" i="1"/>
  <c r="K1331" i="1" s="1"/>
  <c r="L1320" i="1"/>
  <c r="J1322" i="1"/>
  <c r="K1323" i="1" s="1"/>
  <c r="K1320" i="1" s="1"/>
  <c r="L1314" i="1"/>
  <c r="J1317" i="1"/>
  <c r="K1318" i="1" s="1"/>
  <c r="J1316" i="1"/>
  <c r="L1308" i="1"/>
  <c r="J1311" i="1"/>
  <c r="J1310" i="1"/>
  <c r="K1312" i="1" s="1"/>
  <c r="K1308" i="1" s="1"/>
  <c r="L1303" i="1"/>
  <c r="J1305" i="1"/>
  <c r="K1306" i="1" s="1"/>
  <c r="L1298" i="1"/>
  <c r="K1301" i="1"/>
  <c r="K1298" i="1" s="1"/>
  <c r="J1300" i="1"/>
  <c r="K1117" i="1"/>
  <c r="L1288" i="1"/>
  <c r="J1292" i="1"/>
  <c r="J1291" i="1"/>
  <c r="J1290" i="1"/>
  <c r="K1293" i="1" s="1"/>
  <c r="M1293" i="1" s="1"/>
  <c r="M1288" i="1" s="1"/>
  <c r="L1282" i="1"/>
  <c r="K1282" i="1"/>
  <c r="M1286" i="1"/>
  <c r="M1282" i="1" s="1"/>
  <c r="J1285" i="1"/>
  <c r="J1284" i="1"/>
  <c r="K1286" i="1" s="1"/>
  <c r="L1277" i="1"/>
  <c r="J1279" i="1"/>
  <c r="K1280" i="1" s="1"/>
  <c r="L1268" i="1"/>
  <c r="J1274" i="1"/>
  <c r="J1273" i="1"/>
  <c r="J1272" i="1"/>
  <c r="J1271" i="1"/>
  <c r="J1270" i="1"/>
  <c r="K1275" i="1" s="1"/>
  <c r="L1259" i="1"/>
  <c r="J1265" i="1"/>
  <c r="J1264" i="1"/>
  <c r="K1266" i="1" s="1"/>
  <c r="J1263" i="1"/>
  <c r="J1262" i="1"/>
  <c r="J1261" i="1"/>
  <c r="L1254" i="1"/>
  <c r="J1256" i="1"/>
  <c r="K1257" i="1" s="1"/>
  <c r="L1247" i="1"/>
  <c r="J1251" i="1"/>
  <c r="J1250" i="1"/>
  <c r="J1249" i="1"/>
  <c r="K1252" i="1" s="1"/>
  <c r="K1247" i="1" s="1"/>
  <c r="M1242" i="1"/>
  <c r="L1242" i="1"/>
  <c r="K1242" i="1"/>
  <c r="M1245" i="1"/>
  <c r="K1245" i="1"/>
  <c r="J1244" i="1"/>
  <c r="L1237" i="1"/>
  <c r="J1239" i="1"/>
  <c r="K1240" i="1" s="1"/>
  <c r="M1240" i="1" s="1"/>
  <c r="M1237" i="1" s="1"/>
  <c r="L1229" i="1"/>
  <c r="J1234" i="1"/>
  <c r="J1233" i="1"/>
  <c r="J1232" i="1"/>
  <c r="J1231" i="1"/>
  <c r="K1235" i="1" s="1"/>
  <c r="L1223" i="1"/>
  <c r="K1223" i="1"/>
  <c r="K1227" i="1"/>
  <c r="M1227" i="1" s="1"/>
  <c r="M1223" i="1" s="1"/>
  <c r="J1226" i="1"/>
  <c r="J1225" i="1"/>
  <c r="L1209" i="1"/>
  <c r="J1220" i="1"/>
  <c r="J1219" i="1"/>
  <c r="J1218" i="1"/>
  <c r="J1217" i="1"/>
  <c r="J1216" i="1"/>
  <c r="J1215" i="1"/>
  <c r="J1214" i="1"/>
  <c r="K1221" i="1" s="1"/>
  <c r="J1213" i="1"/>
  <c r="J1212" i="1"/>
  <c r="J1211" i="1"/>
  <c r="L1200" i="1"/>
  <c r="J1206" i="1"/>
  <c r="J1205" i="1"/>
  <c r="J1204" i="1"/>
  <c r="J1203" i="1"/>
  <c r="J1202" i="1"/>
  <c r="K1207" i="1" s="1"/>
  <c r="L1189" i="1"/>
  <c r="J1197" i="1"/>
  <c r="K1198" i="1" s="1"/>
  <c r="J1196" i="1"/>
  <c r="J1195" i="1"/>
  <c r="J1194" i="1"/>
  <c r="J1193" i="1"/>
  <c r="J1192" i="1"/>
  <c r="J1191" i="1"/>
  <c r="L1178" i="1"/>
  <c r="J1186" i="1"/>
  <c r="J1185" i="1"/>
  <c r="J1184" i="1"/>
  <c r="J1183" i="1"/>
  <c r="J1182" i="1"/>
  <c r="J1181" i="1"/>
  <c r="J1180" i="1"/>
  <c r="L1171" i="1"/>
  <c r="J1175" i="1"/>
  <c r="J1174" i="1"/>
  <c r="J1173" i="1"/>
  <c r="K1176" i="1" s="1"/>
  <c r="L1166" i="1"/>
  <c r="J1168" i="1"/>
  <c r="K1169" i="1" s="1"/>
  <c r="L1161" i="1"/>
  <c r="K1164" i="1"/>
  <c r="J1163" i="1"/>
  <c r="L1156" i="1"/>
  <c r="M1159" i="1"/>
  <c r="M1156" i="1" s="1"/>
  <c r="J1158" i="1"/>
  <c r="K1159" i="1" s="1"/>
  <c r="K1156" i="1" s="1"/>
  <c r="L1151" i="1"/>
  <c r="J1153" i="1"/>
  <c r="K1154" i="1" s="1"/>
  <c r="K1151" i="1" s="1"/>
  <c r="L1146" i="1"/>
  <c r="J1148" i="1"/>
  <c r="K1149" i="1" s="1"/>
  <c r="K1146" i="1" s="1"/>
  <c r="L1139" i="1"/>
  <c r="J1143" i="1"/>
  <c r="J1142" i="1"/>
  <c r="J1141" i="1"/>
  <c r="K1144" i="1" s="1"/>
  <c r="L1132" i="1"/>
  <c r="J1136" i="1"/>
  <c r="J1135" i="1"/>
  <c r="K1137" i="1" s="1"/>
  <c r="J1134" i="1"/>
  <c r="L1125" i="1"/>
  <c r="J1129" i="1"/>
  <c r="J1128" i="1"/>
  <c r="J1127" i="1"/>
  <c r="K1130" i="1" s="1"/>
  <c r="K1125" i="1" s="1"/>
  <c r="L1118" i="1"/>
  <c r="J1122" i="1"/>
  <c r="J1121" i="1"/>
  <c r="J1120" i="1"/>
  <c r="K1123" i="1" s="1"/>
  <c r="M1123" i="1" s="1"/>
  <c r="M1118" i="1" s="1"/>
  <c r="K878" i="1"/>
  <c r="L1109" i="1"/>
  <c r="J1112" i="1"/>
  <c r="J1111" i="1"/>
  <c r="K1113" i="1" s="1"/>
  <c r="M1103" i="1"/>
  <c r="L1103" i="1"/>
  <c r="M1107" i="1"/>
  <c r="J1106" i="1"/>
  <c r="K1107" i="1" s="1"/>
  <c r="K1103" i="1" s="1"/>
  <c r="J1105" i="1"/>
  <c r="L1097" i="1"/>
  <c r="J1100" i="1"/>
  <c r="J1099" i="1"/>
  <c r="K1101" i="1" s="1"/>
  <c r="L1086" i="1"/>
  <c r="J1094" i="1"/>
  <c r="J1093" i="1"/>
  <c r="J1092" i="1"/>
  <c r="J1091" i="1"/>
  <c r="J1090" i="1"/>
  <c r="J1089" i="1"/>
  <c r="J1088" i="1"/>
  <c r="L1039" i="1"/>
  <c r="J1083" i="1"/>
  <c r="J1082" i="1"/>
  <c r="J1081" i="1"/>
  <c r="J1080" i="1"/>
  <c r="J1079" i="1"/>
  <c r="J1078" i="1"/>
  <c r="J1077" i="1"/>
  <c r="J1076" i="1"/>
  <c r="J1075" i="1"/>
  <c r="J1074" i="1"/>
  <c r="J1073" i="1"/>
  <c r="J1072" i="1"/>
  <c r="J1071" i="1"/>
  <c r="J1070" i="1"/>
  <c r="J1069" i="1"/>
  <c r="J1068" i="1"/>
  <c r="J1067" i="1"/>
  <c r="J1066" i="1"/>
  <c r="J1065" i="1"/>
  <c r="J1064" i="1"/>
  <c r="J1063" i="1"/>
  <c r="J1062" i="1"/>
  <c r="J1061" i="1"/>
  <c r="J1060" i="1"/>
  <c r="J1059" i="1"/>
  <c r="J1058" i="1"/>
  <c r="J1057" i="1"/>
  <c r="J1056" i="1"/>
  <c r="J1055" i="1"/>
  <c r="J1054" i="1"/>
  <c r="J1053" i="1"/>
  <c r="J1052" i="1"/>
  <c r="J1051" i="1"/>
  <c r="J1050" i="1"/>
  <c r="J1049" i="1"/>
  <c r="J1048" i="1"/>
  <c r="J1047" i="1"/>
  <c r="J1046" i="1"/>
  <c r="J1045" i="1"/>
  <c r="J1044" i="1"/>
  <c r="J1043" i="1"/>
  <c r="J1042" i="1"/>
  <c r="J1041" i="1"/>
  <c r="L1033" i="1"/>
  <c r="J1036" i="1"/>
  <c r="J1035" i="1"/>
  <c r="K1037" i="1" s="1"/>
  <c r="L1025" i="1"/>
  <c r="J1030" i="1"/>
  <c r="J1029" i="1"/>
  <c r="J1028" i="1"/>
  <c r="J1027" i="1"/>
  <c r="K1031" i="1" s="1"/>
  <c r="L996" i="1"/>
  <c r="J1022" i="1"/>
  <c r="J1021" i="1"/>
  <c r="J1020" i="1"/>
  <c r="J1019" i="1"/>
  <c r="J1018" i="1"/>
  <c r="J1017" i="1"/>
  <c r="J1016" i="1"/>
  <c r="J1015" i="1"/>
  <c r="J1014" i="1"/>
  <c r="J1013" i="1"/>
  <c r="J1012" i="1"/>
  <c r="J1011" i="1"/>
  <c r="J1010" i="1"/>
  <c r="J1009" i="1"/>
  <c r="J1008" i="1"/>
  <c r="J1007" i="1"/>
  <c r="J1006" i="1"/>
  <c r="J1005" i="1"/>
  <c r="J1004" i="1"/>
  <c r="J1003" i="1"/>
  <c r="J1002" i="1"/>
  <c r="J1001" i="1"/>
  <c r="J1000" i="1"/>
  <c r="J999" i="1"/>
  <c r="J998" i="1"/>
  <c r="L981" i="1"/>
  <c r="K994" i="1"/>
  <c r="K981" i="1" s="1"/>
  <c r="J993" i="1"/>
  <c r="J992" i="1"/>
  <c r="J991" i="1"/>
  <c r="J990" i="1"/>
  <c r="J989" i="1"/>
  <c r="J988" i="1"/>
  <c r="J987" i="1"/>
  <c r="J986" i="1"/>
  <c r="J985" i="1"/>
  <c r="J984" i="1"/>
  <c r="J983" i="1"/>
  <c r="L976" i="1"/>
  <c r="K979" i="1"/>
  <c r="K976" i="1" s="1"/>
  <c r="J978" i="1"/>
  <c r="L970" i="1"/>
  <c r="J973" i="1"/>
  <c r="K974" i="1" s="1"/>
  <c r="J972" i="1"/>
  <c r="L964" i="1"/>
  <c r="J967" i="1"/>
  <c r="J966" i="1"/>
  <c r="K968" i="1" s="1"/>
  <c r="L953" i="1"/>
  <c r="K953" i="1"/>
  <c r="M962" i="1"/>
  <c r="M953" i="1" s="1"/>
  <c r="J961" i="1"/>
  <c r="J960" i="1"/>
  <c r="J959" i="1"/>
  <c r="J958" i="1"/>
  <c r="J957" i="1"/>
  <c r="J956" i="1"/>
  <c r="J955" i="1"/>
  <c r="K962" i="1" s="1"/>
  <c r="L928" i="1"/>
  <c r="J950" i="1"/>
  <c r="J949" i="1"/>
  <c r="J948" i="1"/>
  <c r="J947" i="1"/>
  <c r="J946" i="1"/>
  <c r="J945" i="1"/>
  <c r="J944" i="1"/>
  <c r="J943" i="1"/>
  <c r="J942" i="1"/>
  <c r="J941" i="1"/>
  <c r="J940" i="1"/>
  <c r="J939" i="1"/>
  <c r="J938" i="1"/>
  <c r="J937" i="1"/>
  <c r="J936" i="1"/>
  <c r="J935" i="1"/>
  <c r="J934" i="1"/>
  <c r="J933" i="1"/>
  <c r="J932" i="1"/>
  <c r="K951" i="1" s="1"/>
  <c r="J931" i="1"/>
  <c r="J930" i="1"/>
  <c r="L920" i="1"/>
  <c r="J925" i="1"/>
  <c r="J924" i="1"/>
  <c r="J923" i="1"/>
  <c r="J922" i="1"/>
  <c r="K926" i="1" s="1"/>
  <c r="L896" i="1"/>
  <c r="J917" i="1"/>
  <c r="J916" i="1"/>
  <c r="J915" i="1"/>
  <c r="J914" i="1"/>
  <c r="J913" i="1"/>
  <c r="J912" i="1"/>
  <c r="J911" i="1"/>
  <c r="J910" i="1"/>
  <c r="J909" i="1"/>
  <c r="J908" i="1"/>
  <c r="J907" i="1"/>
  <c r="J906" i="1"/>
  <c r="J905" i="1"/>
  <c r="J904" i="1"/>
  <c r="J903" i="1"/>
  <c r="J902" i="1"/>
  <c r="J901" i="1"/>
  <c r="J900" i="1"/>
  <c r="K918" i="1" s="1"/>
  <c r="J899" i="1"/>
  <c r="J898" i="1"/>
  <c r="L887" i="1"/>
  <c r="J893" i="1"/>
  <c r="J892" i="1"/>
  <c r="J891" i="1"/>
  <c r="J890" i="1"/>
  <c r="J889" i="1"/>
  <c r="K894" i="1" s="1"/>
  <c r="L879" i="1"/>
  <c r="J884" i="1"/>
  <c r="J883" i="1"/>
  <c r="J882" i="1"/>
  <c r="K885" i="1" s="1"/>
  <c r="J881" i="1"/>
  <c r="K615" i="1"/>
  <c r="L866" i="1"/>
  <c r="J873" i="1"/>
  <c r="J872" i="1"/>
  <c r="J871" i="1"/>
  <c r="J870" i="1"/>
  <c r="J869" i="1"/>
  <c r="K874" i="1" s="1"/>
  <c r="J868" i="1"/>
  <c r="L818" i="1"/>
  <c r="J863" i="1"/>
  <c r="J862" i="1"/>
  <c r="J861" i="1"/>
  <c r="J860" i="1"/>
  <c r="J859" i="1"/>
  <c r="J858" i="1"/>
  <c r="J857" i="1"/>
  <c r="J856" i="1"/>
  <c r="J855" i="1"/>
  <c r="J854" i="1"/>
  <c r="J853" i="1"/>
  <c r="J852" i="1"/>
  <c r="J851" i="1"/>
  <c r="J850" i="1"/>
  <c r="J849" i="1"/>
  <c r="J848" i="1"/>
  <c r="J847" i="1"/>
  <c r="J846" i="1"/>
  <c r="J845" i="1"/>
  <c r="J844" i="1"/>
  <c r="J843" i="1"/>
  <c r="J842" i="1"/>
  <c r="J841" i="1"/>
  <c r="J840" i="1"/>
  <c r="J839" i="1"/>
  <c r="J838" i="1"/>
  <c r="J837" i="1"/>
  <c r="J836" i="1"/>
  <c r="J835" i="1"/>
  <c r="J834" i="1"/>
  <c r="J833" i="1"/>
  <c r="J832" i="1"/>
  <c r="J831" i="1"/>
  <c r="J830" i="1"/>
  <c r="K864" i="1" s="1"/>
  <c r="J829" i="1"/>
  <c r="J828" i="1"/>
  <c r="J827" i="1"/>
  <c r="J826" i="1"/>
  <c r="J825" i="1"/>
  <c r="J824" i="1"/>
  <c r="J823" i="1"/>
  <c r="J822" i="1"/>
  <c r="J821" i="1"/>
  <c r="J820" i="1"/>
  <c r="L785" i="1"/>
  <c r="J815" i="1"/>
  <c r="J814" i="1"/>
  <c r="J813" i="1"/>
  <c r="J812" i="1"/>
  <c r="J811" i="1"/>
  <c r="J810" i="1"/>
  <c r="J809" i="1"/>
  <c r="J808" i="1"/>
  <c r="J807" i="1"/>
  <c r="J806" i="1"/>
  <c r="J805" i="1"/>
  <c r="J804" i="1"/>
  <c r="J803" i="1"/>
  <c r="J802" i="1"/>
  <c r="J801" i="1"/>
  <c r="J800" i="1"/>
  <c r="J799" i="1"/>
  <c r="J798" i="1"/>
  <c r="K816" i="1" s="1"/>
  <c r="J797" i="1"/>
  <c r="J796" i="1"/>
  <c r="J795" i="1"/>
  <c r="J794" i="1"/>
  <c r="J793" i="1"/>
  <c r="J792" i="1"/>
  <c r="J791" i="1"/>
  <c r="J790" i="1"/>
  <c r="J789" i="1"/>
  <c r="J788" i="1"/>
  <c r="J787" i="1"/>
  <c r="L750" i="1"/>
  <c r="J782" i="1"/>
  <c r="J781" i="1"/>
  <c r="J780" i="1"/>
  <c r="J779" i="1"/>
  <c r="J778" i="1"/>
  <c r="J777" i="1"/>
  <c r="J776" i="1"/>
  <c r="J775" i="1"/>
  <c r="J774" i="1"/>
  <c r="J773" i="1"/>
  <c r="J772" i="1"/>
  <c r="J771" i="1"/>
  <c r="J770" i="1"/>
  <c r="J769" i="1"/>
  <c r="J768" i="1"/>
  <c r="J767" i="1"/>
  <c r="K783" i="1" s="1"/>
  <c r="J766" i="1"/>
  <c r="J765" i="1"/>
  <c r="J764" i="1"/>
  <c r="J763" i="1"/>
  <c r="J762" i="1"/>
  <c r="J761" i="1"/>
  <c r="J760" i="1"/>
  <c r="J759" i="1"/>
  <c r="J758" i="1"/>
  <c r="J757" i="1"/>
  <c r="J756" i="1"/>
  <c r="J755" i="1"/>
  <c r="J754" i="1"/>
  <c r="J753" i="1"/>
  <c r="J752" i="1"/>
  <c r="L741" i="1"/>
  <c r="J747" i="1"/>
  <c r="J746" i="1"/>
  <c r="J745" i="1"/>
  <c r="K748" i="1" s="1"/>
  <c r="J744" i="1"/>
  <c r="J743" i="1"/>
  <c r="L735" i="1"/>
  <c r="J738" i="1"/>
  <c r="J737" i="1"/>
  <c r="K739" i="1" s="1"/>
  <c r="M729" i="1"/>
  <c r="L729" i="1"/>
  <c r="K729" i="1"/>
  <c r="M733" i="1"/>
  <c r="J732" i="1"/>
  <c r="J731" i="1"/>
  <c r="K733" i="1" s="1"/>
  <c r="L702" i="1"/>
  <c r="J726" i="1"/>
  <c r="J725" i="1"/>
  <c r="J724" i="1"/>
  <c r="J723" i="1"/>
  <c r="J722" i="1"/>
  <c r="J721" i="1"/>
  <c r="J720" i="1"/>
  <c r="J719" i="1"/>
  <c r="J718" i="1"/>
  <c r="J717" i="1"/>
  <c r="J716" i="1"/>
  <c r="J715" i="1"/>
  <c r="J714" i="1"/>
  <c r="J713" i="1"/>
  <c r="J712" i="1"/>
  <c r="J711" i="1"/>
  <c r="J710" i="1"/>
  <c r="J709" i="1"/>
  <c r="J708" i="1"/>
  <c r="J707" i="1"/>
  <c r="J706" i="1"/>
  <c r="J705" i="1"/>
  <c r="J704" i="1"/>
  <c r="L697" i="1"/>
  <c r="M700" i="1"/>
  <c r="M697" i="1" s="1"/>
  <c r="J699" i="1"/>
  <c r="K700" i="1" s="1"/>
  <c r="K697" i="1" s="1"/>
  <c r="L686" i="1"/>
  <c r="J694" i="1"/>
  <c r="J693" i="1"/>
  <c r="J692" i="1"/>
  <c r="J691" i="1"/>
  <c r="J690" i="1"/>
  <c r="J689" i="1"/>
  <c r="J688" i="1"/>
  <c r="K695" i="1" s="1"/>
  <c r="M695" i="1" s="1"/>
  <c r="M686" i="1" s="1"/>
  <c r="L666" i="1"/>
  <c r="J683" i="1"/>
  <c r="J682" i="1"/>
  <c r="J681" i="1"/>
  <c r="J680" i="1"/>
  <c r="J679" i="1"/>
  <c r="J678" i="1"/>
  <c r="J677" i="1"/>
  <c r="J676" i="1"/>
  <c r="J675" i="1"/>
  <c r="J674" i="1"/>
  <c r="J673" i="1"/>
  <c r="J672" i="1"/>
  <c r="J671" i="1"/>
  <c r="J670" i="1"/>
  <c r="J669" i="1"/>
  <c r="J668" i="1"/>
  <c r="K684" i="1" s="1"/>
  <c r="L661" i="1"/>
  <c r="M664" i="1"/>
  <c r="M661" i="1" s="1"/>
  <c r="K664" i="1"/>
  <c r="K661" i="1" s="1"/>
  <c r="J663" i="1"/>
  <c r="L655" i="1"/>
  <c r="J658" i="1"/>
  <c r="J657" i="1"/>
  <c r="K659" i="1" s="1"/>
  <c r="L642" i="1"/>
  <c r="J652" i="1"/>
  <c r="J651" i="1"/>
  <c r="J650" i="1"/>
  <c r="J649" i="1"/>
  <c r="J648" i="1"/>
  <c r="J647" i="1"/>
  <c r="J646" i="1"/>
  <c r="J645" i="1"/>
  <c r="J644" i="1"/>
  <c r="L623" i="1"/>
  <c r="J639" i="1"/>
  <c r="J638" i="1"/>
  <c r="J637" i="1"/>
  <c r="J636" i="1"/>
  <c r="J635" i="1"/>
  <c r="J634" i="1"/>
  <c r="J633" i="1"/>
  <c r="J632" i="1"/>
  <c r="J631" i="1"/>
  <c r="J630" i="1"/>
  <c r="J629" i="1"/>
  <c r="J628" i="1"/>
  <c r="J627" i="1"/>
  <c r="J626" i="1"/>
  <c r="J625" i="1"/>
  <c r="L616" i="1"/>
  <c r="J620" i="1"/>
  <c r="J619" i="1"/>
  <c r="J618" i="1"/>
  <c r="K621" i="1" s="1"/>
  <c r="K385" i="1"/>
  <c r="L608" i="1"/>
  <c r="J610" i="1"/>
  <c r="K611" i="1" s="1"/>
  <c r="L601" i="1"/>
  <c r="J605" i="1"/>
  <c r="J604" i="1"/>
  <c r="K606" i="1" s="1"/>
  <c r="J603" i="1"/>
  <c r="L596" i="1"/>
  <c r="J598" i="1"/>
  <c r="K599" i="1" s="1"/>
  <c r="L564" i="1"/>
  <c r="J593" i="1"/>
  <c r="J592" i="1"/>
  <c r="J591" i="1"/>
  <c r="J590" i="1"/>
  <c r="J589" i="1"/>
  <c r="J588" i="1"/>
  <c r="J587" i="1"/>
  <c r="J586" i="1"/>
  <c r="J585" i="1"/>
  <c r="J584" i="1"/>
  <c r="J583" i="1"/>
  <c r="J582" i="1"/>
  <c r="J581" i="1"/>
  <c r="J580" i="1"/>
  <c r="J579" i="1"/>
  <c r="J578" i="1"/>
  <c r="J577" i="1"/>
  <c r="J576" i="1"/>
  <c r="J575" i="1"/>
  <c r="J574" i="1"/>
  <c r="J573" i="1"/>
  <c r="J572" i="1"/>
  <c r="J571" i="1"/>
  <c r="J570" i="1"/>
  <c r="J569" i="1"/>
  <c r="J568" i="1"/>
  <c r="J567" i="1"/>
  <c r="J566" i="1"/>
  <c r="L556" i="1"/>
  <c r="J561" i="1"/>
  <c r="J560" i="1"/>
  <c r="J559" i="1"/>
  <c r="J558" i="1"/>
  <c r="L538" i="1"/>
  <c r="J553" i="1"/>
  <c r="J552" i="1"/>
  <c r="J551" i="1"/>
  <c r="J550" i="1"/>
  <c r="J549" i="1"/>
  <c r="J548" i="1"/>
  <c r="J547" i="1"/>
  <c r="J546" i="1"/>
  <c r="J545" i="1"/>
  <c r="J544" i="1"/>
  <c r="J543" i="1"/>
  <c r="J542" i="1"/>
  <c r="J541" i="1"/>
  <c r="J540" i="1"/>
  <c r="L530" i="1"/>
  <c r="J535" i="1"/>
  <c r="J534" i="1"/>
  <c r="J533" i="1"/>
  <c r="K536" i="1" s="1"/>
  <c r="J532" i="1"/>
  <c r="L524" i="1"/>
  <c r="J527" i="1"/>
  <c r="J526" i="1"/>
  <c r="K528" i="1" s="1"/>
  <c r="M528" i="1" s="1"/>
  <c r="M524" i="1" s="1"/>
  <c r="L517" i="1"/>
  <c r="J521" i="1"/>
  <c r="J520" i="1"/>
  <c r="J519" i="1"/>
  <c r="K522" i="1" s="1"/>
  <c r="L510" i="1"/>
  <c r="J514" i="1"/>
  <c r="J513" i="1"/>
  <c r="K515" i="1" s="1"/>
  <c r="J512" i="1"/>
  <c r="L498" i="1"/>
  <c r="J507" i="1"/>
  <c r="J506" i="1"/>
  <c r="J505" i="1"/>
  <c r="J504" i="1"/>
  <c r="J503" i="1"/>
  <c r="J502" i="1"/>
  <c r="J501" i="1"/>
  <c r="J500" i="1"/>
  <c r="L467" i="1"/>
  <c r="J495" i="1"/>
  <c r="J494" i="1"/>
  <c r="J493" i="1"/>
  <c r="J492" i="1"/>
  <c r="J491" i="1"/>
  <c r="J490" i="1"/>
  <c r="J489" i="1"/>
  <c r="J488" i="1"/>
  <c r="J487" i="1"/>
  <c r="J486" i="1"/>
  <c r="J485" i="1"/>
  <c r="J484" i="1"/>
  <c r="J483" i="1"/>
  <c r="J482" i="1"/>
  <c r="J481" i="1"/>
  <c r="J480" i="1"/>
  <c r="J479" i="1"/>
  <c r="J478" i="1"/>
  <c r="J477" i="1"/>
  <c r="J476" i="1"/>
  <c r="J475" i="1"/>
  <c r="J474" i="1"/>
  <c r="J473" i="1"/>
  <c r="J472" i="1"/>
  <c r="J471" i="1"/>
  <c r="J470" i="1"/>
  <c r="J469" i="1"/>
  <c r="K496" i="1" s="1"/>
  <c r="L456" i="1"/>
  <c r="J464" i="1"/>
  <c r="J463" i="1"/>
  <c r="J462" i="1"/>
  <c r="J461" i="1"/>
  <c r="J460" i="1"/>
  <c r="J459" i="1"/>
  <c r="J458" i="1"/>
  <c r="K465" i="1" s="1"/>
  <c r="L435" i="1"/>
  <c r="J453" i="1"/>
  <c r="J452" i="1"/>
  <c r="J451" i="1"/>
  <c r="J450" i="1"/>
  <c r="J449" i="1"/>
  <c r="J448" i="1"/>
  <c r="J447" i="1"/>
  <c r="J446" i="1"/>
  <c r="J445" i="1"/>
  <c r="J444" i="1"/>
  <c r="J443" i="1"/>
  <c r="J442" i="1"/>
  <c r="J441" i="1"/>
  <c r="J440" i="1"/>
  <c r="J439" i="1"/>
  <c r="J438" i="1"/>
  <c r="K454" i="1" s="1"/>
  <c r="J437" i="1"/>
  <c r="L427" i="1"/>
  <c r="J432" i="1"/>
  <c r="K433" i="1" s="1"/>
  <c r="J431" i="1"/>
  <c r="J430" i="1"/>
  <c r="J429" i="1"/>
  <c r="L421" i="1"/>
  <c r="J424" i="1"/>
  <c r="J423" i="1"/>
  <c r="K425" i="1" s="1"/>
  <c r="K421" i="1" s="1"/>
  <c r="L414" i="1"/>
  <c r="J418" i="1"/>
  <c r="J417" i="1"/>
  <c r="J416" i="1"/>
  <c r="K419" i="1" s="1"/>
  <c r="M419" i="1" s="1"/>
  <c r="M414" i="1" s="1"/>
  <c r="L405" i="1"/>
  <c r="J411" i="1"/>
  <c r="J410" i="1"/>
  <c r="J409" i="1"/>
  <c r="J408" i="1"/>
  <c r="K412" i="1" s="1"/>
  <c r="J407" i="1"/>
  <c r="L399" i="1"/>
  <c r="K403" i="1"/>
  <c r="K399" i="1" s="1"/>
  <c r="J402" i="1"/>
  <c r="J401" i="1"/>
  <c r="L386" i="1"/>
  <c r="J396" i="1"/>
  <c r="J395" i="1"/>
  <c r="J394" i="1"/>
  <c r="J393" i="1"/>
  <c r="J392" i="1"/>
  <c r="J391" i="1"/>
  <c r="J390" i="1"/>
  <c r="J389" i="1"/>
  <c r="J388" i="1"/>
  <c r="K397" i="1" s="1"/>
  <c r="K98" i="1"/>
  <c r="K190" i="1"/>
  <c r="L374" i="1"/>
  <c r="J378" i="1"/>
  <c r="J377" i="1"/>
  <c r="J376" i="1"/>
  <c r="K379" i="1" s="1"/>
  <c r="L359" i="1"/>
  <c r="J371" i="1"/>
  <c r="J370" i="1"/>
  <c r="K372" i="1" s="1"/>
  <c r="J369" i="1"/>
  <c r="J368" i="1"/>
  <c r="J367" i="1"/>
  <c r="J366" i="1"/>
  <c r="J365" i="1"/>
  <c r="J364" i="1"/>
  <c r="J363" i="1"/>
  <c r="J362" i="1"/>
  <c r="J361" i="1"/>
  <c r="L354" i="1"/>
  <c r="K357" i="1"/>
  <c r="K354" i="1" s="1"/>
  <c r="J356" i="1"/>
  <c r="L349" i="1"/>
  <c r="J351" i="1"/>
  <c r="K352" i="1" s="1"/>
  <c r="L342" i="1"/>
  <c r="J346" i="1"/>
  <c r="J345" i="1"/>
  <c r="K347" i="1" s="1"/>
  <c r="J344" i="1"/>
  <c r="L336" i="1"/>
  <c r="J339" i="1"/>
  <c r="J338" i="1"/>
  <c r="J337" i="1"/>
  <c r="L331" i="1"/>
  <c r="K334" i="1"/>
  <c r="J333" i="1"/>
  <c r="L326" i="1"/>
  <c r="K329" i="1"/>
  <c r="J328" i="1"/>
  <c r="L321" i="1"/>
  <c r="K324" i="1"/>
  <c r="K321" i="1" s="1"/>
  <c r="J323" i="1"/>
  <c r="L316" i="1"/>
  <c r="J318" i="1"/>
  <c r="K319" i="1" s="1"/>
  <c r="L311" i="1"/>
  <c r="K311" i="1"/>
  <c r="M314" i="1"/>
  <c r="M311" i="1" s="1"/>
  <c r="J313" i="1"/>
  <c r="K314" i="1" s="1"/>
  <c r="L306" i="1"/>
  <c r="J308" i="1"/>
  <c r="K309" i="1" s="1"/>
  <c r="K306" i="1" s="1"/>
  <c r="L291" i="1"/>
  <c r="J303" i="1"/>
  <c r="J302" i="1"/>
  <c r="J301" i="1"/>
  <c r="J300" i="1"/>
  <c r="J299" i="1"/>
  <c r="J298" i="1"/>
  <c r="K304" i="1" s="1"/>
  <c r="J297" i="1"/>
  <c r="J296" i="1"/>
  <c r="J295" i="1"/>
  <c r="J294" i="1"/>
  <c r="J293" i="1"/>
  <c r="L286" i="1"/>
  <c r="J288" i="1"/>
  <c r="K289" i="1" s="1"/>
  <c r="L280" i="1"/>
  <c r="J283" i="1"/>
  <c r="J282" i="1"/>
  <c r="K284" i="1" s="1"/>
  <c r="K280" i="1" s="1"/>
  <c r="L275" i="1"/>
  <c r="J277" i="1"/>
  <c r="K278" i="1" s="1"/>
  <c r="K275" i="1" s="1"/>
  <c r="L269" i="1"/>
  <c r="J272" i="1"/>
  <c r="J271" i="1"/>
  <c r="K273" i="1" s="1"/>
  <c r="K269" i="1" s="1"/>
  <c r="L264" i="1"/>
  <c r="J266" i="1"/>
  <c r="K267" i="1" s="1"/>
  <c r="L258" i="1"/>
  <c r="J261" i="1"/>
  <c r="J260" i="1"/>
  <c r="K262" i="1" s="1"/>
  <c r="M262" i="1" s="1"/>
  <c r="M258" i="1" s="1"/>
  <c r="J259" i="1"/>
  <c r="L254" i="1"/>
  <c r="J255" i="1"/>
  <c r="K256" i="1" s="1"/>
  <c r="L232" i="1"/>
  <c r="J251" i="1"/>
  <c r="J250" i="1"/>
  <c r="J249" i="1"/>
  <c r="J248" i="1"/>
  <c r="J247" i="1"/>
  <c r="J246" i="1"/>
  <c r="J245" i="1"/>
  <c r="J244" i="1"/>
  <c r="J243" i="1"/>
  <c r="J242" i="1"/>
  <c r="J241" i="1"/>
  <c r="J240" i="1"/>
  <c r="J239" i="1"/>
  <c r="J238" i="1"/>
  <c r="J237" i="1"/>
  <c r="J236" i="1"/>
  <c r="J235" i="1"/>
  <c r="J234" i="1"/>
  <c r="L219" i="1"/>
  <c r="J229" i="1"/>
  <c r="J228" i="1"/>
  <c r="J227" i="1"/>
  <c r="J226" i="1"/>
  <c r="J225" i="1"/>
  <c r="J224" i="1"/>
  <c r="J223" i="1"/>
  <c r="J222" i="1"/>
  <c r="J221" i="1"/>
  <c r="L208" i="1"/>
  <c r="J216" i="1"/>
  <c r="J215" i="1"/>
  <c r="J214" i="1"/>
  <c r="J213" i="1"/>
  <c r="J212" i="1"/>
  <c r="J211" i="1"/>
  <c r="J210" i="1"/>
  <c r="K217" i="1" s="1"/>
  <c r="L201" i="1"/>
  <c r="K201" i="1"/>
  <c r="M206" i="1"/>
  <c r="M201" i="1" s="1"/>
  <c r="K206" i="1"/>
  <c r="J205" i="1"/>
  <c r="J204" i="1"/>
  <c r="J203" i="1"/>
  <c r="L191" i="1"/>
  <c r="J198" i="1"/>
  <c r="J197" i="1"/>
  <c r="J196" i="1"/>
  <c r="J195" i="1"/>
  <c r="J194" i="1"/>
  <c r="J193" i="1"/>
  <c r="K199" i="1" s="1"/>
  <c r="K180" i="1"/>
  <c r="L181" i="1"/>
  <c r="J185" i="1"/>
  <c r="J184" i="1"/>
  <c r="J183" i="1"/>
  <c r="K186" i="1" s="1"/>
  <c r="K128" i="1"/>
  <c r="L161" i="1"/>
  <c r="K161" i="1"/>
  <c r="M176" i="1"/>
  <c r="M161" i="1" s="1"/>
  <c r="J175" i="1"/>
  <c r="J174" i="1"/>
  <c r="J173" i="1"/>
  <c r="J172" i="1"/>
  <c r="J171" i="1"/>
  <c r="J170" i="1"/>
  <c r="J169" i="1"/>
  <c r="J168" i="1"/>
  <c r="J167" i="1"/>
  <c r="J166" i="1"/>
  <c r="J165" i="1"/>
  <c r="J164" i="1"/>
  <c r="J163" i="1"/>
  <c r="K176" i="1" s="1"/>
  <c r="L145" i="1"/>
  <c r="M159" i="1"/>
  <c r="M145" i="1" s="1"/>
  <c r="J158" i="1"/>
  <c r="J157" i="1"/>
  <c r="J156" i="1"/>
  <c r="J155" i="1"/>
  <c r="J154" i="1"/>
  <c r="J153" i="1"/>
  <c r="J152" i="1"/>
  <c r="J151" i="1"/>
  <c r="J150" i="1"/>
  <c r="J149" i="1"/>
  <c r="J148" i="1"/>
  <c r="J147" i="1"/>
  <c r="K159" i="1" s="1"/>
  <c r="K145" i="1" s="1"/>
  <c r="M135" i="1"/>
  <c r="L135" i="1"/>
  <c r="K135" i="1"/>
  <c r="J142" i="1"/>
  <c r="J141" i="1"/>
  <c r="J140" i="1"/>
  <c r="J139" i="1"/>
  <c r="J138" i="1"/>
  <c r="J137" i="1"/>
  <c r="K143" i="1" s="1"/>
  <c r="M143" i="1" s="1"/>
  <c r="L129" i="1"/>
  <c r="J132" i="1"/>
  <c r="K133" i="1" s="1"/>
  <c r="J131" i="1"/>
  <c r="K99" i="1"/>
  <c r="L120" i="1"/>
  <c r="M124" i="1"/>
  <c r="M120" i="1" s="1"/>
  <c r="K124" i="1"/>
  <c r="K120" i="1" s="1"/>
  <c r="J123" i="1"/>
  <c r="J122" i="1"/>
  <c r="L111" i="1"/>
  <c r="J117" i="1"/>
  <c r="J116" i="1"/>
  <c r="J115" i="1"/>
  <c r="J114" i="1"/>
  <c r="K118" i="1" s="1"/>
  <c r="J113" i="1"/>
  <c r="L100" i="1"/>
  <c r="J108" i="1"/>
  <c r="J107" i="1"/>
  <c r="J106" i="1"/>
  <c r="K109" i="1" s="1"/>
  <c r="J105" i="1"/>
  <c r="J104" i="1"/>
  <c r="J103" i="1"/>
  <c r="J102" i="1"/>
  <c r="K38" i="1"/>
  <c r="K39" i="1"/>
  <c r="L70" i="1"/>
  <c r="J91" i="1"/>
  <c r="J90" i="1"/>
  <c r="J89" i="1"/>
  <c r="J88" i="1"/>
  <c r="J87" i="1"/>
  <c r="J86" i="1"/>
  <c r="J85" i="1"/>
  <c r="J84" i="1"/>
  <c r="J83" i="1"/>
  <c r="J82" i="1"/>
  <c r="J81" i="1"/>
  <c r="J80" i="1"/>
  <c r="J79" i="1"/>
  <c r="J78" i="1"/>
  <c r="J77" i="1"/>
  <c r="J76" i="1"/>
  <c r="J75" i="1"/>
  <c r="J74" i="1"/>
  <c r="K92" i="1" s="1"/>
  <c r="J73" i="1"/>
  <c r="J72" i="1"/>
  <c r="L65" i="1"/>
  <c r="J67" i="1"/>
  <c r="K68" i="1" s="1"/>
  <c r="M68" i="1" s="1"/>
  <c r="M65" i="1" s="1"/>
  <c r="L53" i="1"/>
  <c r="J62" i="1"/>
  <c r="J61" i="1"/>
  <c r="J60" i="1"/>
  <c r="J59" i="1"/>
  <c r="J58" i="1"/>
  <c r="J57" i="1"/>
  <c r="J56" i="1"/>
  <c r="J55" i="1"/>
  <c r="K63" i="1" s="1"/>
  <c r="L45" i="1"/>
  <c r="J50" i="1"/>
  <c r="J49" i="1"/>
  <c r="J48" i="1"/>
  <c r="J47" i="1"/>
  <c r="K51" i="1" s="1"/>
  <c r="L40" i="1"/>
  <c r="K43" i="1"/>
  <c r="K40" i="1" s="1"/>
  <c r="J42" i="1"/>
  <c r="K4" i="1"/>
  <c r="K28" i="1"/>
  <c r="L29" i="1"/>
  <c r="K32" i="1"/>
  <c r="K29" i="1" s="1"/>
  <c r="J31" i="1"/>
  <c r="K5" i="1"/>
  <c r="L6" i="1"/>
  <c r="J23" i="1"/>
  <c r="J22" i="1"/>
  <c r="J21" i="1"/>
  <c r="J20" i="1"/>
  <c r="J19" i="1"/>
  <c r="J18" i="1"/>
  <c r="J17" i="1"/>
  <c r="J16" i="1"/>
  <c r="J15" i="1"/>
  <c r="J14" i="1"/>
  <c r="J13" i="1"/>
  <c r="J12" i="1"/>
  <c r="J11" i="1"/>
  <c r="J10" i="1"/>
  <c r="J9" i="1"/>
  <c r="J8" i="1"/>
  <c r="K24" i="1" s="1"/>
  <c r="K1497" i="1" l="1"/>
  <c r="M1501" i="1"/>
  <c r="M1497" i="1" s="1"/>
  <c r="M2193" i="1"/>
  <c r="M2184" i="1" s="1"/>
  <c r="K2184" i="1"/>
  <c r="K1983" i="1"/>
  <c r="M1987" i="1"/>
  <c r="M1983" i="1" s="1"/>
  <c r="K818" i="1"/>
  <c r="M864" i="1"/>
  <c r="M818" i="1" s="1"/>
  <c r="K6" i="1"/>
  <c r="M24" i="1"/>
  <c r="M6" i="1" s="1"/>
  <c r="L26" i="1" s="1"/>
  <c r="K785" i="1"/>
  <c r="M816" i="1"/>
  <c r="M785" i="1" s="1"/>
  <c r="M1266" i="1"/>
  <c r="M1259" i="1" s="1"/>
  <c r="K1259" i="1"/>
  <c r="K666" i="1"/>
  <c r="M684" i="1"/>
  <c r="M666" i="1" s="1"/>
  <c r="K1726" i="1"/>
  <c r="M1729" i="1"/>
  <c r="M1726" i="1" s="1"/>
  <c r="K750" i="1"/>
  <c r="M783" i="1"/>
  <c r="M750" i="1" s="1"/>
  <c r="K1667" i="1"/>
  <c r="M1674" i="1"/>
  <c r="M1667" i="1" s="1"/>
  <c r="M454" i="1"/>
  <c r="M435" i="1" s="1"/>
  <c r="K435" i="1"/>
  <c r="K1303" i="1"/>
  <c r="M1306" i="1"/>
  <c r="M1303" i="1" s="1"/>
  <c r="K510" i="1"/>
  <c r="M515" i="1"/>
  <c r="M510" i="1" s="1"/>
  <c r="K1469" i="1"/>
  <c r="M1472" i="1"/>
  <c r="M1469" i="1" s="1"/>
  <c r="M1169" i="1"/>
  <c r="M1166" i="1" s="1"/>
  <c r="K1166" i="1"/>
  <c r="K2343" i="1"/>
  <c r="M2346" i="1"/>
  <c r="M2343" i="1" s="1"/>
  <c r="K2353" i="1"/>
  <c r="M2356" i="1"/>
  <c r="M2353" i="1" s="1"/>
  <c r="M994" i="1"/>
  <c r="M981" i="1" s="1"/>
  <c r="M1638" i="1"/>
  <c r="M1632" i="1" s="1"/>
  <c r="K1687" i="1"/>
  <c r="K896" i="1"/>
  <c r="M918" i="1"/>
  <c r="M896" i="1" s="1"/>
  <c r="M979" i="1"/>
  <c r="M976" i="1" s="1"/>
  <c r="K1229" i="1"/>
  <c r="M1235" i="1"/>
  <c r="M1229" i="1" s="1"/>
  <c r="M1336" i="1"/>
  <c r="M1333" i="1" s="1"/>
  <c r="K1333" i="1"/>
  <c r="M1827" i="1"/>
  <c r="M1824" i="1" s="1"/>
  <c r="M1970" i="1"/>
  <c r="M1966" i="1" s="1"/>
  <c r="K1966" i="1"/>
  <c r="K291" i="1"/>
  <c r="M304" i="1"/>
  <c r="M291" i="1" s="1"/>
  <c r="K1109" i="1"/>
  <c r="M1113" i="1"/>
  <c r="M1109" i="1" s="1"/>
  <c r="K1132" i="1"/>
  <c r="M1137" i="1"/>
  <c r="M1132" i="1" s="1"/>
  <c r="K1440" i="1"/>
  <c r="M1443" i="1"/>
  <c r="M1440" i="1" s="1"/>
  <c r="K1692" i="1"/>
  <c r="M1696" i="1"/>
  <c r="M1692" i="1" s="1"/>
  <c r="K2093" i="1"/>
  <c r="M2097" i="1"/>
  <c r="M2093" i="1" s="1"/>
  <c r="K2145" i="1"/>
  <c r="M2148" i="1"/>
  <c r="M2145" i="1" s="1"/>
  <c r="K349" i="1"/>
  <c r="M352" i="1"/>
  <c r="M349" i="1" s="1"/>
  <c r="M599" i="1"/>
  <c r="M596" i="1" s="1"/>
  <c r="K596" i="1"/>
  <c r="K1209" i="1"/>
  <c r="M1221" i="1"/>
  <c r="M1209" i="1" s="1"/>
  <c r="M1887" i="1"/>
  <c r="M1884" i="1" s="1"/>
  <c r="K1884" i="1"/>
  <c r="K1915" i="1"/>
  <c r="M1918" i="1"/>
  <c r="M1915" i="1" s="1"/>
  <c r="M2023" i="1"/>
  <c r="M2020" i="1" s="1"/>
  <c r="K2272" i="1"/>
  <c r="M2276" i="1"/>
  <c r="M2272" i="1" s="1"/>
  <c r="K100" i="1"/>
  <c r="M109" i="1"/>
  <c r="M100" i="1" s="1"/>
  <c r="M465" i="1"/>
  <c r="M456" i="1" s="1"/>
  <c r="K456" i="1"/>
  <c r="K741" i="1"/>
  <c r="M748" i="1"/>
  <c r="M741" i="1" s="1"/>
  <c r="K879" i="1"/>
  <c r="M885" i="1"/>
  <c r="M879" i="1" s="1"/>
  <c r="K1620" i="1"/>
  <c r="M1624" i="1"/>
  <c r="M1620" i="1" s="1"/>
  <c r="K1640" i="1"/>
  <c r="M1646" i="1"/>
  <c r="M1640" i="1" s="1"/>
  <c r="K129" i="1"/>
  <c r="M133" i="1"/>
  <c r="M129" i="1" s="1"/>
  <c r="L178" i="1" s="1"/>
  <c r="K414" i="1"/>
  <c r="M522" i="1"/>
  <c r="M517" i="1" s="1"/>
  <c r="K517" i="1"/>
  <c r="M1346" i="1"/>
  <c r="M1342" i="1" s="1"/>
  <c r="L1461" i="1" s="1"/>
  <c r="K1594" i="1"/>
  <c r="M1598" i="1"/>
  <c r="M1594" i="1" s="1"/>
  <c r="K2052" i="1"/>
  <c r="M2054" i="1"/>
  <c r="M2052" i="1" s="1"/>
  <c r="K2176" i="1"/>
  <c r="M2179" i="1"/>
  <c r="M2176" i="1" s="1"/>
  <c r="K191" i="1"/>
  <c r="M199" i="1"/>
  <c r="M191" i="1" s="1"/>
  <c r="M606" i="1"/>
  <c r="M601" i="1" s="1"/>
  <c r="K601" i="1"/>
  <c r="K1314" i="1"/>
  <c r="M1318" i="1"/>
  <c r="M1314" i="1" s="1"/>
  <c r="K1372" i="1"/>
  <c r="M1376" i="1"/>
  <c r="M1372" i="1" s="1"/>
  <c r="M1421" i="1"/>
  <c r="M1418" i="1" s="1"/>
  <c r="K1418" i="1"/>
  <c r="M1579" i="1"/>
  <c r="M1573" i="1" s="1"/>
  <c r="K1573" i="1"/>
  <c r="M2125" i="1"/>
  <c r="M2121" i="1" s="1"/>
  <c r="K2121" i="1"/>
  <c r="K2227" i="1"/>
  <c r="M2230" i="1"/>
  <c r="M2227" i="1" s="1"/>
  <c r="M2374" i="1"/>
  <c r="M2368" i="1" s="1"/>
  <c r="L2368" i="1"/>
  <c r="K1703" i="1"/>
  <c r="M1706" i="1"/>
  <c r="M1703" i="1" s="1"/>
  <c r="K1810" i="1"/>
  <c r="M1813" i="1"/>
  <c r="M1810" i="1" s="1"/>
  <c r="K331" i="1"/>
  <c r="M334" i="1"/>
  <c r="M331" i="1" s="1"/>
  <c r="K964" i="1"/>
  <c r="M968" i="1"/>
  <c r="M964" i="1" s="1"/>
  <c r="K1189" i="1"/>
  <c r="M1198" i="1"/>
  <c r="M1189" i="1" s="1"/>
  <c r="K1396" i="1"/>
  <c r="M1399" i="1"/>
  <c r="M1396" i="1" s="1"/>
  <c r="K1754" i="1"/>
  <c r="M1757" i="1"/>
  <c r="M1754" i="1" s="1"/>
  <c r="K1863" i="1"/>
  <c r="M1866" i="1"/>
  <c r="M1863" i="1" s="1"/>
  <c r="K2150" i="1"/>
  <c r="M2159" i="1"/>
  <c r="M2150" i="1" s="1"/>
  <c r="K45" i="1"/>
  <c r="M51" i="1"/>
  <c r="M45" i="1" s="1"/>
  <c r="M118" i="1"/>
  <c r="M111" i="1" s="1"/>
  <c r="K111" i="1"/>
  <c r="M256" i="1"/>
  <c r="M254" i="1" s="1"/>
  <c r="K254" i="1"/>
  <c r="M403" i="1"/>
  <c r="M399" i="1" s="1"/>
  <c r="K1783" i="1"/>
  <c r="M1787" i="1"/>
  <c r="M1783" i="1" s="1"/>
  <c r="K866" i="1"/>
  <c r="M874" i="1"/>
  <c r="M866" i="1" s="1"/>
  <c r="K928" i="1"/>
  <c r="M951" i="1"/>
  <c r="M928" i="1" s="1"/>
  <c r="K1097" i="1"/>
  <c r="M1101" i="1"/>
  <c r="M1097" i="1" s="1"/>
  <c r="K1200" i="1"/>
  <c r="M1207" i="1"/>
  <c r="M1200" i="1" s="1"/>
  <c r="K1268" i="1"/>
  <c r="M1275" i="1"/>
  <c r="M1268" i="1" s="1"/>
  <c r="K1556" i="1"/>
  <c r="M1565" i="1"/>
  <c r="M1556" i="1" s="1"/>
  <c r="M2067" i="1"/>
  <c r="M2061" i="1" s="1"/>
  <c r="K2061" i="1"/>
  <c r="K70" i="1"/>
  <c r="M92" i="1"/>
  <c r="M70" i="1" s="1"/>
  <c r="K286" i="1"/>
  <c r="M289" i="1"/>
  <c r="M286" i="1" s="1"/>
  <c r="K1325" i="1"/>
  <c r="M1331" i="1"/>
  <c r="M1325" i="1" s="1"/>
  <c r="K1517" i="1"/>
  <c r="M1526" i="1"/>
  <c r="M1517" i="1" s="1"/>
  <c r="K1843" i="1"/>
  <c r="M1847" i="1"/>
  <c r="M1843" i="1" s="1"/>
  <c r="K2035" i="1"/>
  <c r="M2038" i="1"/>
  <c r="M2035" i="1" s="1"/>
  <c r="M2209" i="1"/>
  <c r="M2206" i="1" s="1"/>
  <c r="M2259" i="1"/>
  <c r="M2255" i="1" s="1"/>
  <c r="M496" i="1"/>
  <c r="M467" i="1" s="1"/>
  <c r="K467" i="1"/>
  <c r="K655" i="1"/>
  <c r="M659" i="1"/>
  <c r="M655" i="1" s="1"/>
  <c r="M1154" i="1"/>
  <c r="M1151" i="1" s="1"/>
  <c r="K1708" i="1"/>
  <c r="M1713" i="1"/>
  <c r="M1708" i="1" s="1"/>
  <c r="K1789" i="1"/>
  <c r="M1793" i="1"/>
  <c r="M1789" i="1" s="1"/>
  <c r="K2161" i="1"/>
  <c r="M2164" i="1"/>
  <c r="M2161" i="1" s="1"/>
  <c r="K530" i="1"/>
  <c r="M536" i="1"/>
  <c r="M530" i="1" s="1"/>
  <c r="M1031" i="1"/>
  <c r="M1025" i="1" s="1"/>
  <c r="K1025" i="1"/>
  <c r="K1354" i="1"/>
  <c r="M1358" i="1"/>
  <c r="M1354" i="1" s="1"/>
  <c r="K1659" i="1"/>
  <c r="M1662" i="1"/>
  <c r="M1659" i="1" s="1"/>
  <c r="K53" i="1"/>
  <c r="M63" i="1"/>
  <c r="M53" i="1" s="1"/>
  <c r="K258" i="1"/>
  <c r="K427" i="1"/>
  <c r="M433" i="1"/>
  <c r="M427" i="1" s="1"/>
  <c r="M621" i="1"/>
  <c r="M616" i="1" s="1"/>
  <c r="K616" i="1"/>
  <c r="K1904" i="1"/>
  <c r="M1908" i="1"/>
  <c r="M1904" i="1" s="1"/>
  <c r="K1936" i="1"/>
  <c r="M1939" i="1"/>
  <c r="M1936" i="1" s="1"/>
  <c r="K2320" i="1"/>
  <c r="M2324" i="1"/>
  <c r="M2320" i="1" s="1"/>
  <c r="K316" i="1"/>
  <c r="M319" i="1"/>
  <c r="M316" i="1" s="1"/>
  <c r="K735" i="1"/>
  <c r="M739" i="1"/>
  <c r="M735" i="1" s="1"/>
  <c r="K359" i="1"/>
  <c r="M372" i="1"/>
  <c r="M359" i="1" s="1"/>
  <c r="K554" i="1"/>
  <c r="K562" i="1"/>
  <c r="M1257" i="1"/>
  <c r="M1254" i="1" s="1"/>
  <c r="K1254" i="1"/>
  <c r="K1360" i="1"/>
  <c r="M1364" i="1"/>
  <c r="M1360" i="1" s="1"/>
  <c r="K1615" i="1"/>
  <c r="M1618" i="1"/>
  <c r="M1615" i="1" s="1"/>
  <c r="M1803" i="1"/>
  <c r="M1800" i="1" s="1"/>
  <c r="K1800" i="1"/>
  <c r="K1910" i="1"/>
  <c r="M1913" i="1"/>
  <c r="M1910" i="1" s="1"/>
  <c r="K2302" i="1"/>
  <c r="K2001" i="1"/>
  <c r="M2005" i="1"/>
  <c r="M2001" i="1" s="1"/>
  <c r="K2261" i="1"/>
  <c r="M2264" i="1"/>
  <c r="M2261" i="1" s="1"/>
  <c r="M2351" i="1"/>
  <c r="M2348" i="1" s="1"/>
  <c r="K1161" i="1"/>
  <c r="M1164" i="1"/>
  <c r="M1161" i="1" s="1"/>
  <c r="M1252" i="1"/>
  <c r="M1247" i="1" s="1"/>
  <c r="K524" i="1"/>
  <c r="K2266" i="1"/>
  <c r="M2270" i="1"/>
  <c r="M2266" i="1" s="1"/>
  <c r="K2326" i="1"/>
  <c r="K1592" i="1"/>
  <c r="M2204" i="1"/>
  <c r="M2195" i="1" s="1"/>
  <c r="K2195" i="1"/>
  <c r="M273" i="1"/>
  <c r="M269" i="1" s="1"/>
  <c r="K2104" i="1"/>
  <c r="M324" i="1"/>
  <c r="M321" i="1" s="1"/>
  <c r="K640" i="1"/>
  <c r="K920" i="1"/>
  <c r="M926" i="1"/>
  <c r="M920" i="1" s="1"/>
  <c r="K2087" i="1"/>
  <c r="M2336" i="1"/>
  <c r="M2332" i="1" s="1"/>
  <c r="K230" i="1"/>
  <c r="K1430" i="1"/>
  <c r="K1736" i="1"/>
  <c r="K686" i="1"/>
  <c r="K1511" i="1"/>
  <c r="M1861" i="1"/>
  <c r="M1856" i="1" s="1"/>
  <c r="M1999" i="1"/>
  <c r="M1995" i="1" s="1"/>
  <c r="M1130" i="1"/>
  <c r="M1125" i="1" s="1"/>
  <c r="K1171" i="1"/>
  <c r="M1176" i="1"/>
  <c r="M1171" i="1" s="1"/>
  <c r="M1416" i="1"/>
  <c r="M1413" i="1" s="1"/>
  <c r="M1477" i="1"/>
  <c r="M1474" i="1" s="1"/>
  <c r="M1571" i="1"/>
  <c r="M1567" i="1" s="1"/>
  <c r="K1610" i="1"/>
  <c r="M1724" i="1"/>
  <c r="M1721" i="1" s="1"/>
  <c r="K1721" i="1"/>
  <c r="M1763" i="1"/>
  <c r="M1759" i="1" s="1"/>
  <c r="K1838" i="1"/>
  <c r="M1882" i="1"/>
  <c r="M1878" i="1" s="1"/>
  <c r="M2131" i="1"/>
  <c r="M2127" i="1" s="1"/>
  <c r="K2314" i="1"/>
  <c r="K2338" i="1"/>
  <c r="M2341" i="1"/>
  <c r="M2338" i="1" s="1"/>
  <c r="K386" i="1"/>
  <c r="M397" i="1"/>
  <c r="M386" i="1" s="1"/>
  <c r="K727" i="1"/>
  <c r="K208" i="1"/>
  <c r="M217" i="1"/>
  <c r="M208" i="1" s="1"/>
  <c r="M1406" i="1"/>
  <c r="M1403" i="1" s="1"/>
  <c r="M1483" i="1"/>
  <c r="M1479" i="1" s="1"/>
  <c r="M1929" i="1"/>
  <c r="M1926" i="1" s="1"/>
  <c r="M43" i="1"/>
  <c r="M40" i="1" s="1"/>
  <c r="K264" i="1"/>
  <c r="M267" i="1"/>
  <c r="M264" i="1" s="1"/>
  <c r="M425" i="1"/>
  <c r="M421" i="1" s="1"/>
  <c r="K1023" i="1"/>
  <c r="K1139" i="1"/>
  <c r="M1144" i="1"/>
  <c r="M1139" i="1" s="1"/>
  <c r="M1352" i="1"/>
  <c r="M1348" i="1" s="1"/>
  <c r="K1348" i="1"/>
  <c r="M1426" i="1"/>
  <c r="M1423" i="1" s="1"/>
  <c r="K1731" i="1"/>
  <c r="M1734" i="1"/>
  <c r="M1731" i="1" s="1"/>
  <c r="K1868" i="1"/>
  <c r="M1871" i="1"/>
  <c r="M1868" i="1" s="1"/>
  <c r="K2139" i="1"/>
  <c r="M357" i="1"/>
  <c r="M354" i="1" s="1"/>
  <c r="K405" i="1"/>
  <c r="M412" i="1"/>
  <c r="M405" i="1" s="1"/>
  <c r="M1312" i="1"/>
  <c r="M1308" i="1" s="1"/>
  <c r="K1464" i="1"/>
  <c r="K1503" i="1"/>
  <c r="M1506" i="1"/>
  <c r="M1503" i="1" s="1"/>
  <c r="L1508" i="1" s="1"/>
  <c r="K1676" i="1"/>
  <c r="M1680" i="1"/>
  <c r="M1676" i="1" s="1"/>
  <c r="K1829" i="1"/>
  <c r="M1836" i="1"/>
  <c r="M1829" i="1" s="1"/>
  <c r="K1849" i="1"/>
  <c r="M1854" i="1"/>
  <c r="M1849" i="1" s="1"/>
  <c r="K1946" i="1"/>
  <c r="K252" i="1"/>
  <c r="K1288" i="1"/>
  <c r="K1445" i="1"/>
  <c r="M1448" i="1"/>
  <c r="M1445" i="1" s="1"/>
  <c r="K1600" i="1"/>
  <c r="M1608" i="1"/>
  <c r="M1600" i="1" s="1"/>
  <c r="M379" i="1"/>
  <c r="M374" i="1" s="1"/>
  <c r="K374" i="1"/>
  <c r="K594" i="1"/>
  <c r="M1037" i="1"/>
  <c r="M1033" i="1" s="1"/>
  <c r="K1033" i="1"/>
  <c r="K1118" i="1"/>
  <c r="M1489" i="1"/>
  <c r="M1485" i="1" s="1"/>
  <c r="K1485" i="1"/>
  <c r="K1541" i="1"/>
  <c r="M1934" i="1"/>
  <c r="M1931" i="1" s="1"/>
  <c r="K1931" i="1"/>
  <c r="M2050" i="1"/>
  <c r="M2046" i="1" s="1"/>
  <c r="M2220" i="1"/>
  <c r="M2214" i="1" s="1"/>
  <c r="K2214" i="1"/>
  <c r="M1876" i="1"/>
  <c r="M1873" i="1" s="1"/>
  <c r="M2291" i="1"/>
  <c r="M2288" i="1" s="1"/>
  <c r="M32" i="1"/>
  <c r="M29" i="1" s="1"/>
  <c r="L34" i="1" s="1"/>
  <c r="K1682" i="1"/>
  <c r="M1685" i="1"/>
  <c r="M1682" i="1" s="1"/>
  <c r="M1775" i="1"/>
  <c r="M1771" i="1" s="1"/>
  <c r="M1897" i="1"/>
  <c r="M1893" i="1" s="1"/>
  <c r="K181" i="1"/>
  <c r="M186" i="1"/>
  <c r="M181" i="1" s="1"/>
  <c r="L188" i="1" s="1"/>
  <c r="M1149" i="1"/>
  <c r="M1146" i="1" s="1"/>
  <c r="K1237" i="1"/>
  <c r="M1394" i="1"/>
  <c r="M1389" i="1" s="1"/>
  <c r="K1450" i="1"/>
  <c r="M1453" i="1"/>
  <c r="M1450" i="1" s="1"/>
  <c r="M1798" i="1"/>
  <c r="M1795" i="1" s="1"/>
  <c r="K1795" i="1"/>
  <c r="M1956" i="1"/>
  <c r="M1953" i="1" s="1"/>
  <c r="K65" i="1"/>
  <c r="M309" i="1"/>
  <c r="M306" i="1" s="1"/>
  <c r="K887" i="1"/>
  <c r="M894" i="1"/>
  <c r="M887" i="1" s="1"/>
  <c r="M1280" i="1"/>
  <c r="M1277" i="1" s="1"/>
  <c r="K1277" i="1"/>
  <c r="M1301" i="1"/>
  <c r="M1298" i="1" s="1"/>
  <c r="K1491" i="1"/>
  <c r="M1495" i="1"/>
  <c r="M1491" i="1" s="1"/>
  <c r="K1977" i="1"/>
  <c r="M1981" i="1"/>
  <c r="M1977" i="1" s="1"/>
  <c r="K342" i="1"/>
  <c r="M347" i="1"/>
  <c r="M342" i="1" s="1"/>
  <c r="K1817" i="1"/>
  <c r="K2015" i="1"/>
  <c r="M2018" i="1"/>
  <c r="M2015" i="1" s="1"/>
  <c r="K2293" i="1"/>
  <c r="M278" i="1"/>
  <c r="M275" i="1" s="1"/>
  <c r="K326" i="1"/>
  <c r="M329" i="1"/>
  <c r="M326" i="1" s="1"/>
  <c r="K508" i="1"/>
  <c r="M611" i="1"/>
  <c r="M608" i="1" s="1"/>
  <c r="K608" i="1"/>
  <c r="K1899" i="1"/>
  <c r="M1902" i="1"/>
  <c r="M1899" i="1" s="1"/>
  <c r="K1958" i="1"/>
  <c r="K2110" i="1"/>
  <c r="M2114" i="1"/>
  <c r="M2110" i="1" s="1"/>
  <c r="K2222" i="1"/>
  <c r="K2025" i="1"/>
  <c r="M2028" i="1"/>
  <c r="M2025" i="1" s="1"/>
  <c r="M2286" i="1"/>
  <c r="M2283" i="1" s="1"/>
  <c r="M284" i="1"/>
  <c r="M280" i="1" s="1"/>
  <c r="M1438" i="1"/>
  <c r="M1435" i="1" s="1"/>
  <c r="K1698" i="1"/>
  <c r="M1701" i="1"/>
  <c r="M1698" i="1" s="1"/>
  <c r="M1781" i="1"/>
  <c r="M1777" i="1" s="1"/>
  <c r="K653" i="1"/>
  <c r="M974" i="1"/>
  <c r="M970" i="1" s="1"/>
  <c r="K970" i="1"/>
  <c r="K1095" i="1"/>
  <c r="M1975" i="1"/>
  <c r="M1972" i="1" s="1"/>
  <c r="M1993" i="1"/>
  <c r="M1989" i="1" s="1"/>
  <c r="M2364" i="1"/>
  <c r="M2361" i="1" s="1"/>
  <c r="L2366" i="1" s="1"/>
  <c r="K2361" i="1"/>
  <c r="K1084" i="1"/>
  <c r="K1366" i="1"/>
  <c r="M1370" i="1"/>
  <c r="M1366" i="1" s="1"/>
  <c r="M1752" i="1"/>
  <c r="M1748" i="1" s="1"/>
  <c r="K2137" i="1"/>
  <c r="K2242" i="1"/>
  <c r="M2059" i="1"/>
  <c r="M2056" i="1" s="1"/>
  <c r="K2166" i="1"/>
  <c r="K340" i="1"/>
  <c r="M1323" i="1"/>
  <c r="M1320" i="1" s="1"/>
  <c r="K1554" i="1"/>
  <c r="K1654" i="1"/>
  <c r="K1187" i="1"/>
  <c r="K1630" i="1"/>
  <c r="M1508" i="1" l="1"/>
  <c r="M1463" i="1" s="1"/>
  <c r="L1463" i="1"/>
  <c r="L2358" i="1"/>
  <c r="K2237" i="1"/>
  <c r="M2242" i="1"/>
  <c r="M2237" i="1" s="1"/>
  <c r="L2244" i="1" s="1"/>
  <c r="L1341" i="1"/>
  <c r="M1461" i="1"/>
  <c r="M1341" i="1" s="1"/>
  <c r="K1178" i="1"/>
  <c r="M1187" i="1"/>
  <c r="M1178" i="1" s="1"/>
  <c r="L1295" i="1" s="1"/>
  <c r="L1765" i="1"/>
  <c r="L2211" i="1"/>
  <c r="K1626" i="1"/>
  <c r="M1630" i="1"/>
  <c r="M1626" i="1" s="1"/>
  <c r="K336" i="1"/>
  <c r="M340" i="1"/>
  <c r="M336" i="1" s="1"/>
  <c r="K642" i="1"/>
  <c r="M653" i="1"/>
  <c r="M642" i="1" s="1"/>
  <c r="L1963" i="1"/>
  <c r="M594" i="1"/>
  <c r="M564" i="1" s="1"/>
  <c r="K564" i="1"/>
  <c r="M1023" i="1"/>
  <c r="M996" i="1" s="1"/>
  <c r="K996" i="1"/>
  <c r="L126" i="1"/>
  <c r="K2133" i="1"/>
  <c r="M2137" i="1"/>
  <c r="M2133" i="1" s="1"/>
  <c r="L2181" i="1" s="1"/>
  <c r="M34" i="1"/>
  <c r="M28" i="1" s="1"/>
  <c r="L28" i="1"/>
  <c r="L2040" i="1"/>
  <c r="M230" i="1"/>
  <c r="M219" i="1" s="1"/>
  <c r="L381" i="1" s="1"/>
  <c r="K219" i="1"/>
  <c r="L94" i="1"/>
  <c r="M178" i="1"/>
  <c r="M128" i="1" s="1"/>
  <c r="L128" i="1"/>
  <c r="M1084" i="1"/>
  <c r="M1039" i="1" s="1"/>
  <c r="K1039" i="1"/>
  <c r="M26" i="1"/>
  <c r="M5" i="1" s="1"/>
  <c r="L5" i="1"/>
  <c r="K556" i="1"/>
  <c r="M562" i="1"/>
  <c r="M556" i="1" s="1"/>
  <c r="M2366" i="1"/>
  <c r="M2360" i="1" s="1"/>
  <c r="L2360" i="1"/>
  <c r="K232" i="1"/>
  <c r="M252" i="1"/>
  <c r="M232" i="1" s="1"/>
  <c r="M554" i="1"/>
  <c r="M538" i="1" s="1"/>
  <c r="K538" i="1"/>
  <c r="K623" i="1"/>
  <c r="M640" i="1"/>
  <c r="M623" i="1" s="1"/>
  <c r="K1528" i="1"/>
  <c r="M1541" i="1"/>
  <c r="M1528" i="1" s="1"/>
  <c r="L1664" i="1" s="1"/>
  <c r="M1095" i="1"/>
  <c r="M1086" i="1" s="1"/>
  <c r="K1086" i="1"/>
  <c r="K702" i="1"/>
  <c r="M727" i="1"/>
  <c r="M702" i="1" s="1"/>
  <c r="L876" i="1" s="1"/>
  <c r="L1115" i="1"/>
  <c r="K1543" i="1"/>
  <c r="M1554" i="1"/>
  <c r="M1543" i="1" s="1"/>
  <c r="M188" i="1"/>
  <c r="M180" i="1" s="1"/>
  <c r="L180" i="1"/>
  <c r="K2298" i="1"/>
  <c r="M2302" i="1"/>
  <c r="M2298" i="1" s="1"/>
  <c r="L1338" i="1"/>
  <c r="K498" i="1"/>
  <c r="M508" i="1"/>
  <c r="M498" i="1" s="1"/>
  <c r="L613" i="1" s="1"/>
  <c r="L1889" i="1"/>
  <c r="K1581" i="1"/>
  <c r="M1592" i="1"/>
  <c r="M1581" i="1" s="1"/>
  <c r="L2007" i="1"/>
  <c r="L385" i="1" l="1"/>
  <c r="M613" i="1"/>
  <c r="M385" i="1" s="1"/>
  <c r="L190" i="1"/>
  <c r="M381" i="1"/>
  <c r="M190" i="1" s="1"/>
  <c r="L2045" i="1"/>
  <c r="M2181" i="1"/>
  <c r="M2045" i="1" s="1"/>
  <c r="L1117" i="1"/>
  <c r="M1295" i="1"/>
  <c r="M1117" i="1" s="1"/>
  <c r="L615" i="1"/>
  <c r="M876" i="1"/>
  <c r="M615" i="1" s="1"/>
  <c r="L2213" i="1"/>
  <c r="M2244" i="1"/>
  <c r="M2213" i="1" s="1"/>
  <c r="L1510" i="1"/>
  <c r="M1664" i="1"/>
  <c r="M1510" i="1" s="1"/>
  <c r="L1767" i="1" s="1"/>
  <c r="L878" i="1"/>
  <c r="M1115" i="1"/>
  <c r="M878" i="1" s="1"/>
  <c r="L2009" i="1"/>
  <c r="M2040" i="1"/>
  <c r="M2009" i="1" s="1"/>
  <c r="M2211" i="1"/>
  <c r="M2183" i="1" s="1"/>
  <c r="L2183" i="1"/>
  <c r="M1765" i="1"/>
  <c r="M1666" i="1" s="1"/>
  <c r="L1666" i="1"/>
  <c r="L1965" i="1"/>
  <c r="M2007" i="1"/>
  <c r="M1965" i="1" s="1"/>
  <c r="M126" i="1"/>
  <c r="M99" i="1" s="1"/>
  <c r="L383" i="1" s="1"/>
  <c r="L99" i="1"/>
  <c r="L36" i="1"/>
  <c r="L1770" i="1"/>
  <c r="M1889" i="1"/>
  <c r="M1770" i="1" s="1"/>
  <c r="L2042" i="1" s="1"/>
  <c r="L2248" i="1"/>
  <c r="M2358" i="1"/>
  <c r="M2248" i="1" s="1"/>
  <c r="M1338" i="1"/>
  <c r="M1297" i="1" s="1"/>
  <c r="L1297" i="1"/>
  <c r="M1963" i="1"/>
  <c r="M1891" i="1" s="1"/>
  <c r="L1891" i="1"/>
  <c r="L39" i="1"/>
  <c r="M94" i="1"/>
  <c r="M39" i="1" s="1"/>
  <c r="L96" i="1" s="1"/>
  <c r="M1767" i="1" l="1"/>
  <c r="M1340" i="1" s="1"/>
  <c r="L1340" i="1"/>
  <c r="M2042" i="1"/>
  <c r="M1769" i="1" s="1"/>
  <c r="L1769" i="1"/>
  <c r="M36" i="1"/>
  <c r="M4" i="1" s="1"/>
  <c r="L4" i="1"/>
  <c r="M383" i="1"/>
  <c r="M98" i="1" s="1"/>
  <c r="L98" i="1"/>
  <c r="L38" i="1"/>
  <c r="M96" i="1"/>
  <c r="M38" i="1" s="1"/>
  <c r="L2246" i="1"/>
  <c r="L2044" i="1" l="1"/>
  <c r="M2246" i="1"/>
  <c r="M2044" i="1" s="1"/>
  <c r="L2384" i="1"/>
  <c r="M238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 Rios</author>
  </authors>
  <commentList>
    <comment ref="A3" authorId="0" shapeId="0" xr:uid="{79B20EB1-6ED5-4304-A9B2-A6EBC4FC231F}">
      <text>
        <r>
          <rPr>
            <b/>
            <sz val="9"/>
            <color indexed="81"/>
            <rFont val="Tahoma"/>
            <family val="2"/>
          </rPr>
          <t>Código único que identifica el concepto. Ver colores en "Entorno de trabajo: Apariencia"
Es el primer campo que hay que rellenar para crear un concepto.
Al escribir un código:
•	Si no existe en la obra, se crea un concepto nuevo
•	Si ya figura en otro lugar de la obra, se inserta también bajo el concepto superior
•	Si deriva de un concepto paramétrico, se inserta el concepto derivado
Es sensible a la opción "Archivo: Entorno de trabajo: Generales: Aceptar códigos en minúsculas"</t>
        </r>
      </text>
    </comment>
    <comment ref="B3" authorId="0" shapeId="0" xr:uid="{8E74BC7E-3346-4494-8042-BE0B5C695A73}">
      <text>
        <r>
          <rPr>
            <b/>
            <sz val="9"/>
            <color indexed="81"/>
            <rFont val="Tahoma"/>
            <family val="2"/>
          </rPr>
          <t>Naturaleza del concepto o de la entidad (ver menú contextual)</t>
        </r>
      </text>
    </comment>
    <comment ref="C3" authorId="0" shapeId="0" xr:uid="{4E7F31E5-3950-4BB6-9D5D-5DBDAF7925BD}">
      <text>
        <r>
          <rPr>
            <b/>
            <sz val="9"/>
            <color indexed="81"/>
            <rFont val="Tahoma"/>
            <family val="2"/>
          </rPr>
          <t>Unidad de medida a la que se refiere el precio unitario
Las unidades de tiempo de la maquinaria y la mano de obra afectan a los cálculos de duraciones y recursos
D*, d*: Dias x Horas laborables del día (Obra.CalcDurLab)
S*, s*, W*, w*: Semanas x 5 días
M*, m*: Meses x Días laborables del mes (Obra.CalcDurMes)
A*, a*, Y*, y*: Años x 12</t>
        </r>
      </text>
    </comment>
    <comment ref="D3" authorId="0" shapeId="0" xr:uid="{273E2F5A-A856-4D0E-9F82-1844D46719E2}">
      <text>
        <r>
          <rPr>
            <b/>
            <sz val="9"/>
            <color indexed="81"/>
            <rFont val="Tahoma"/>
            <family val="2"/>
          </rPr>
          <t>Texto breve que facilita la visualización, la búsqueda y la impresión del concepto en lugar del texto
El color corresponde al estado, que se modifica con el menú contextual, actualizándose la fecha del color correspondiente</t>
        </r>
      </text>
    </comment>
    <comment ref="E3" authorId="0" shapeId="0" xr:uid="{1ACFCC0F-B339-4732-B24A-23EB5A17A966}">
      <text>
        <r>
          <rPr>
            <b/>
            <sz val="9"/>
            <color indexed="81"/>
            <rFont val="Tahoma"/>
            <family val="2"/>
          </rPr>
          <t>Descripción corta de la línea de medición</t>
        </r>
      </text>
    </comment>
    <comment ref="F3" authorId="0" shapeId="0" xr:uid="{A4D80CCF-2043-4FB1-8A02-ABFAB376C46A}">
      <text>
        <r>
          <rPr>
            <b/>
            <sz val="9"/>
            <color indexed="81"/>
            <rFont val="Tahoma"/>
            <family val="2"/>
          </rPr>
          <t>Columna A: Número de unidades iguales de la línea de medición</t>
        </r>
      </text>
    </comment>
    <comment ref="G3" authorId="0" shapeId="0" xr:uid="{4A205253-F2AB-4865-A955-1CB37E8F4102}">
      <text>
        <r>
          <rPr>
            <b/>
            <sz val="9"/>
            <color indexed="81"/>
            <rFont val="Tahoma"/>
            <family val="2"/>
          </rPr>
          <t>Columna B: Longitud de la línea de medición</t>
        </r>
      </text>
    </comment>
    <comment ref="H3" authorId="0" shapeId="0" xr:uid="{8E9CAFEC-9CDF-4BAB-982C-325341917342}">
      <text>
        <r>
          <rPr>
            <b/>
            <sz val="9"/>
            <color indexed="81"/>
            <rFont val="Tahoma"/>
            <family val="2"/>
          </rPr>
          <t>Columna C: Anchura de la línea de medición</t>
        </r>
      </text>
    </comment>
    <comment ref="I3" authorId="0" shapeId="0" xr:uid="{A6F12AD3-BB6B-45E3-B9A6-FC2A7A872142}">
      <text>
        <r>
          <rPr>
            <b/>
            <sz val="9"/>
            <color indexed="81"/>
            <rFont val="Tahoma"/>
            <family val="2"/>
          </rPr>
          <t>Columna D: Altura de la línea de medición</t>
        </r>
      </text>
    </comment>
    <comment ref="J3" authorId="0" shapeId="0" xr:uid="{99F878EC-741D-4583-ADD9-909B5F7512F0}">
      <text>
        <r>
          <rPr>
            <b/>
            <sz val="9"/>
            <color indexed="81"/>
            <rFont val="Tahoma"/>
            <family val="2"/>
          </rPr>
          <t>Cantidad
Verde: Referencia a otra partida 
Naranja: Fórmula de medición 
Azul: Expresión 
Magenta: Calculado a partir de las dimensiones 
Negro: Introducido directamente</t>
        </r>
      </text>
    </comment>
    <comment ref="K3" authorId="0" shapeId="0" xr:uid="{31FF1D27-C207-4AE0-9E88-B7262C707E3E}">
      <text>
        <r>
          <rPr>
            <b/>
            <sz val="9"/>
            <color indexed="81"/>
            <rFont val="Tahoma"/>
            <family val="2"/>
          </rPr>
          <t>Cantidad o rendimiento del concepto en su superior en el presupuesto
Magenta: Proviene de las líneas de medición 
Negro: Si se introduce por el usuario se retiran del presupuesto las líneas de medición, si existen
Fondo gris: Puede anularse para no tener en cuenta la cantidad del concepto en un superior determinado</t>
        </r>
      </text>
    </comment>
    <comment ref="L3" authorId="0" shapeId="0" xr:uid="{C9A483BA-B356-45D8-97A6-38FFC6FE09CA}">
      <text>
        <r>
          <rPr>
            <b/>
            <sz val="9"/>
            <color indexed="81"/>
            <rFont val="Tahoma"/>
            <family val="2"/>
          </rPr>
          <t>Precio unitario principal del concepto
Puede ser el precio del presupuesto, de venta o de oferta
Cuando se usan precios de coste y de venta el coste estimado figura en el precio objetivo "Obj"
Magenta: Calculado a partir de los conceptos inferiores, si se modifica pasa a ser bloqueado
Rojo: Bloqueado, puede ser distinto al resultante de sus inferiores
Fondo gris: Anulado, el concepto no interviene en el presupuesto
Precios.Pres
Precio asignado a la entidad que aparece en las ventanas de precios múltiples, como divisas, precios y ofertantes
Negro: Introducido por usuario
Magenta: Calculado
Fondo rosa: Valor de defecto</t>
        </r>
      </text>
    </comment>
    <comment ref="M3" authorId="0" shapeId="0" xr:uid="{31C7F545-CDDE-4550-91A5-767D222D0C16}">
      <text>
        <r>
          <rPr>
            <b/>
            <sz val="9"/>
            <color indexed="81"/>
            <rFont val="Tahoma"/>
            <family val="2"/>
          </rPr>
          <t>Presupuesto vigente, suma de presupuesto inicial y modificaciones aprobadas
Incluye costes indirectos (PEM) si esta definido el porcentaje
Magenta: El producto de la cantidad por el precio del presupuesto está afectado por la producción, la dificultad, un factor, los costes indirectos o la divisa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<sst xmlns="http://schemas.openxmlformats.org/spreadsheetml/2006/main" count="4168" uniqueCount="1598">
  <si>
    <t>SG_ALCALA GUADAIRA, SEVILLA_MONTECARMELO Nº33</t>
  </si>
  <si>
    <t>Presupuesto</t>
  </si>
  <si>
    <t>Código</t>
  </si>
  <si>
    <t>Nat</t>
  </si>
  <si>
    <t>Ud</t>
  </si>
  <si>
    <t>Resumen</t>
  </si>
  <si>
    <t>Comentario</t>
  </si>
  <si>
    <t>N</t>
  </si>
  <si>
    <t>Longitud</t>
  </si>
  <si>
    <t>Anchura</t>
  </si>
  <si>
    <t>Altura</t>
  </si>
  <si>
    <t>Cantidad</t>
  </si>
  <si>
    <t>CanPres</t>
  </si>
  <si>
    <t>Pres</t>
  </si>
  <si>
    <t>ImpPres</t>
  </si>
  <si>
    <t>SG01</t>
  </si>
  <si>
    <t>Capítulo</t>
  </si>
  <si>
    <t/>
  </si>
  <si>
    <t>Demoliciones y trabajos previos</t>
  </si>
  <si>
    <t>SG0101</t>
  </si>
  <si>
    <t>Demolición Fachada</t>
  </si>
  <si>
    <t>01014</t>
  </si>
  <si>
    <t>Partida</t>
  </si>
  <si>
    <t>m²</t>
  </si>
  <si>
    <t>Apertura de hueco en hoja exterior de fachada, fábrica vista</t>
  </si>
  <si>
    <t>Apertura de hueco para posterior colocación de la carpintería, en hoja exterior de cerramiento de fachada, de fábrica vista, formada por ladrillo perforado de hasta 11,5 cm de espesor, con medios manuales, sin afectar a la estabilidad de la hoja o de los elementos constructivos contiguos, y carga manual sobre camión o contenedor. El precio incluye el corte previo del contorno del hueco y la demolición del revestimiento, incluye el montaje y desmontaje del apeo del hueco. Se medirá la superficie realmente demolida a cara interior del hueco según especificaciones del Proyecto.
NOTA: Superficie de actuación estimada, a verificar in situ.</t>
  </si>
  <si>
    <t>Spc0010</t>
  </si>
  <si>
    <t>*** PALOMEROS ***</t>
  </si>
  <si>
    <t>ALZ. 1</t>
  </si>
  <si>
    <t>ALZ. 2</t>
  </si>
  <si>
    <t>*** REJILLAS ***</t>
  </si>
  <si>
    <t>imp</t>
  </si>
  <si>
    <t>*** CARP EXTERIOR***</t>
  </si>
  <si>
    <t>Total 01014</t>
  </si>
  <si>
    <t>Total SG0101</t>
  </si>
  <si>
    <t>SG0103</t>
  </si>
  <si>
    <t>Demolición Albañilería</t>
  </si>
  <si>
    <t>01041B</t>
  </si>
  <si>
    <t>Desmontaje de puerta de acero</t>
  </si>
  <si>
    <t>Demolición selectiva con medios manuales de puerta de acero. El precio incluye el desmontaje de los galces, de los tapajuntas y de los herrajes y de premarco. Se medirá la superficie realmente desmontada según especificaciones del Proyecto.</t>
  </si>
  <si>
    <t>acceso</t>
  </si>
  <si>
    <t>Total 01041B</t>
  </si>
  <si>
    <t>Total SG0103</t>
  </si>
  <si>
    <t>Total SG01</t>
  </si>
  <si>
    <t>SG02</t>
  </si>
  <si>
    <t>Estructuras</t>
  </si>
  <si>
    <t>E</t>
  </si>
  <si>
    <t>EEAS.2add</t>
  </si>
  <si>
    <t>ud</t>
  </si>
  <si>
    <t>Placa de acero con anclajes</t>
  </si>
  <si>
    <t>Placa de anclaje de perfiles metálicos a estructura existente, de acero S275JR, dimensiones según planos, incluso anclajes químicos, taladros, roscados, tuercas, limpieza y pintura. Incluso anclajes químicos estructural realizado sobre hormigón de 20 N/mm² de resistencia característica mínima, mediante perforación, relleno del orificio con inyección de resina epoxi, libre de estireno, y posterior inserción de varilla roscada con tuerca y arandela de acero galvanizado calidad 5.8, según UNE-EN ISO 898-1 de dimensiones según planos.</t>
  </si>
  <si>
    <t>Bancada</t>
  </si>
  <si>
    <t>Total EEAS.2add</t>
  </si>
  <si>
    <t>edsadfgag</t>
  </si>
  <si>
    <t>kg</t>
  </si>
  <si>
    <t>Acero S275JR</t>
  </si>
  <si>
    <t>Suministro y montaje de acero S275JR, en formación de bancada, con piezas simples de perfiles laminados en caliente, con uniones soldadas en obra. Trabajado y montado en taller, con preparación de superficies y aplicación posterior de dos manos de imprimación con pintura de minio electrolítico con un espesor de 40 micras por mano, excepto en la zona en que deban realizarse soldaduras en obra, en una distancia de 100 mm desde el borde de la soldadura. Incluso p/p de preparación de bordes, soldaduras, cortes, piezas especiales, placas de arranque y reparación en obra de cuantos retoques y/o desperfectos se originen por razones de transporte, manipulación o montaje, con el mismo grado de preparación de superficies e imprimación.</t>
  </si>
  <si>
    <t>BANCADA</t>
  </si>
  <si>
    <t>IPE-240</t>
  </si>
  <si>
    <t>Total edsadfgag</t>
  </si>
  <si>
    <t>ZCVBZB</t>
  </si>
  <si>
    <t>Kg</t>
  </si>
  <si>
    <t>Acero correas</t>
  </si>
  <si>
    <t>Acero conformado S275 en perfiles huecos rectangulares para correas de plataforma, con una tensión de rotura de 410 N/mm2, unidas mediante uniones soldadas con electrodo básico i/p.p. despuntes y dos manos de imprimación con pintura de minio de plomo totalmente montado, según CTE/ DB-SE-A. Los trabajos serán realizados por soldador cualificado según norma UNE-EN 287-1:1992.</t>
  </si>
  <si>
    <t>140.80.6</t>
  </si>
  <si>
    <t>Total ZCVBZB</t>
  </si>
  <si>
    <t>EAE100</t>
  </si>
  <si>
    <t>Pavimento de rejilla electrosoldada.</t>
  </si>
  <si>
    <t>Pavimento de rejilla electrosoldada antideslizante, de 41x50.8 mm de paso de malla, acabado galvanizado en caliente, realizada con pletinas portantes de acero laminado UNE-EN 10025 S235JR, en perfil plano laminado en caliente, de 40x3 mm, separadas 41 mm entre sí, separadores de varilla circular retorcida, de acero con bajo contenido en carbono UNE-EN ISO 16120-2 C4D, de 5 mm de diámetro, separados 38 mm entre sí y marco de acero laminado UNE-EN 10025 S235JR, en perfil omega laminado en caliente, de 50x2 mm, fijado con piezas de sujeción, para meseta de escalera.
Criterio de valoración económica: El precio incluye los cortes, las piezas especiales y las piezas de sujeción.
Incluye: Replanteo. Preparación de la superficie de apoyo. Colocación y fijación provisional de la rejilla electrosoldada. Aplomado y nivelación. Ejecución de las uniones. Limpieza final.
Criterio de medición de proyecto: Superficie medida según documentación gráfica de Proyecto.
Criterio de medición de obra: Se medirá la superficie realmente ejecutada según especificaciones de Proyecto.</t>
  </si>
  <si>
    <t>bancada PCI</t>
  </si>
  <si>
    <t>Total EAE100</t>
  </si>
  <si>
    <t>050261120</t>
  </si>
  <si>
    <t>Protección estructura mortero ignífugo EI120</t>
  </si>
  <si>
    <t>Formación de protección pasiva contra incendios de estructura metálica, mediante proyección neumática de mortero ignífugo, reacción al fuego clase A1, según R.D. 110/2008, compuesto de cemento en combinación con perlita o vermiculita, hasta formar un espesor mínimo para conseguir una resistencia al fuego de 120 minutos. Se medirá la superficie realmente ejecutada según especificaciones de Proyecto, resultante del desarrollo de los perfiles metálicos que componen la estructura.</t>
  </si>
  <si>
    <t>+10%</t>
  </si>
  <si>
    <t>HEB-180</t>
  </si>
  <si>
    <t>Total 050261120</t>
  </si>
  <si>
    <t>Total E</t>
  </si>
  <si>
    <t>Total SG02</t>
  </si>
  <si>
    <t>SG03</t>
  </si>
  <si>
    <t>Albañileria</t>
  </si>
  <si>
    <t>C03.1</t>
  </si>
  <si>
    <t>Fábrica de ladrillo</t>
  </si>
  <si>
    <t>03101</t>
  </si>
  <si>
    <t>Cerramiento e: 11.5 cm ladrillo hueco para revestir i/dint</t>
  </si>
  <si>
    <t>Cerramiento de ladrillo hueco doble de 11,5 cm de espesor de fábrica,para revestir, 24x11,5x7 cm, recibida con mortero de cemento confeccionado en obra, con 250 kg/m³ de cemento, color gris, dosificación 1:6, suministrado en sacos; revestimiento de los frentes de forjado con piezas cerámicas, colocadas con mortero de alta adherencia, formación de dinteles mediante vigueta prefabricada, revestida con piezas cerámicas, colocadas con mortero de alta adherencia. Se medirá la superficie realmente ejecutada según especificaciones de Proyecto, sin duplicar esquinas ni encuentros, incluyendo el revestimiento de los frentes de forjado.
NOTA: Superficie de actuación estimada, a verificar in situ.</t>
  </si>
  <si>
    <t>*** CIERRE FACHADA***</t>
  </si>
  <si>
    <t>Total 03101</t>
  </si>
  <si>
    <t>03105</t>
  </si>
  <si>
    <t>Cerramiento e=11,5 cm ladrillo cerámico perforado</t>
  </si>
  <si>
    <t>Cerramiento de ladrillo cerámico perforado de 11,5 cm de espesor de fábrica,para revestir, 24x11,5x7 cm, recibida con mortero de cemento confeccionado en obra, con 250 kg/m³ de cemento, color gris, dosificación 1:6, suministrado en sacos; revestimiento de los frentes de forjado con piezas cerámicas, colocadas con mortero de alta adherencia, formación de dinteles mediante vigueta prefabricada, revestida con piezas cerámicas, colocadas con mortero de alta adherencia. Se medirá la superficie realmente ejecutada según especificaciones de Proyecto, sin duplicar esquinas ni encuentros, incluyendo el revestimiento de los frentes de forjado.</t>
  </si>
  <si>
    <t>--- TB5---</t>
  </si>
  <si>
    <t>Total 03105</t>
  </si>
  <si>
    <t>03113</t>
  </si>
  <si>
    <t>Tabique e:7 cm ladrillo hueco para revestir</t>
  </si>
  <si>
    <t>Hoja de partición interior de 7 cm de espesor de fábrica, de ladrillo cerámico hueco doble, para revestir, 24x11,5x7 cm, recibida con mortero de cemento confeccionado en obra, con 250 kg/m³ de cemento, color gris, dosificación 1:6, suministrado en sacos. Se medirá la superficie realmente ejecutada según especificaciones de Proyecto, sin duplicar esquinas ni encuentros, deduciendo los huecos de superficie mayor de 3 m².</t>
  </si>
  <si>
    <t>--- LH---</t>
  </si>
  <si>
    <t>duchas (apoyo sobre forjado)</t>
  </si>
  <si>
    <t>Total 03113</t>
  </si>
  <si>
    <t>Total C03.1</t>
  </si>
  <si>
    <t>C03.2</t>
  </si>
  <si>
    <t>Placas de yeso (paredes)</t>
  </si>
  <si>
    <t>03259C6N</t>
  </si>
  <si>
    <t>Trasdosado autoportante placa yeso 15 (1N disp C) con maestras</t>
  </si>
  <si>
    <t>Trasdosado autoportante, realizado con placa de yeso laminado -  15 normal , formado por una estructura simple, con disposición normal "C" de los montantes; 85 mm de espesor total; separación entre maestras 600 mm,  con amortiguador EP.400 de AMC mecanocaucho en para apoyo lateral y banda acústica para apoyo sobre suelo actual o encofrado perdido, techo y lateral. La placa tendrá 1cm de holgura en todo su perímetro (techos, suelos y laterales). El precio incluye la resolución de encuentros y puntos singulares y las ayudas de albañilería para instalaciones, pero no incluye el aislamiento a colocar entre las placas y el paramento. Se medirá la superficie realmente ejecutada según especificaciones de Proyecto, medido a cara exterior, sin duplicar esquinas ni encuentros, incluso parte proporcional de recercados y cajones, descontando huecos mayores de 3m2.</t>
  </si>
  <si>
    <t>--- TD3 ---</t>
  </si>
  <si>
    <t>Total 03259C6N</t>
  </si>
  <si>
    <t>03259C6W</t>
  </si>
  <si>
    <t>Trasdosado autoportante placa yeso 15 (1W disp C) c/maestras</t>
  </si>
  <si>
    <t>Trasdosado autoportante, realizado con placa de yeso laminado -  15 hidrófuga, formado por una estructura simple, con disposición normal "C" de los montantes; 85 mm de espesor total; separación entre maestras 600 mm,  con amortiguador EP.400 de AMC mecanocaucho en para apoyo lateral y banda acústica para apoyo sobre suelo actual o encofrado perdido, techo y lateral. La placa tendrá 1cm de holgura en todo su perímetro (techos, suelos y laterales). El precio incluye la resolución de encuentros y puntos singulares y las ayudas de albañilería para instalaciones, pero no incluye el aislamiento a colocar entre las placas y el paramento. Se medirá la superficie realmente ejecutada según especificaciones de Proyecto, medido a cara exterior, sin duplicar esquinas ni encuentros, incluso parte proporcional de recercados y cajones, descontando huecos mayores de 3m2.</t>
  </si>
  <si>
    <t>--- TD4 ---</t>
  </si>
  <si>
    <t>vest.</t>
  </si>
  <si>
    <t>Total 03259C6W</t>
  </si>
  <si>
    <t>0324O6N</t>
  </si>
  <si>
    <t>Trasdosado semidirecto placa de yeso 15 (1N) con maestras</t>
  </si>
  <si>
    <t>Trasdosado semidirecto, realizado con placa de yeso laminado -  15 normal , anclada al paramento vertical mediante maestras con amortiguadores tipo EP 600 de AMC mecanocaucho; 30 mm de espesor total; separación entre maestras 600 mm. El precio incluye la resolución de encuentros y puntos singulares y las ayudas de albañilería para instalaciones, pero no incluye el aislamiento a colocar entre las placas y el paramento. Se medirá la superficie realmente ejecutada según especificaciones de Proyecto, medido a cara exterior, sin duplicar esquinas ni encuentros, incluso parte proporcional de recercados y cajones, descontando huecos mayores de 3m2.</t>
  </si>
  <si>
    <t>--- TB6 ---</t>
  </si>
  <si>
    <t>zonas saltos de forjado y parte inferior tabiques</t>
  </si>
  <si>
    <t>canto rampa</t>
  </si>
  <si>
    <t>laterales escaleras</t>
  </si>
  <si>
    <t>Total 0324O6N</t>
  </si>
  <si>
    <t>031269W</t>
  </si>
  <si>
    <t>Placa cartón yeso e=15mm tipo W</t>
  </si>
  <si>
    <t>Incremento por colocación de placa de cartón yeso hidrófuga de 15mm de espesor en tabique o trasdosado. Medida la superficie realmente ejecutada.</t>
  </si>
  <si>
    <t>--- TB3 ---</t>
  </si>
  <si>
    <t>zona vestuarios</t>
  </si>
  <si>
    <t>sala limp</t>
  </si>
  <si>
    <t>PMR</t>
  </si>
  <si>
    <t>sala inst</t>
  </si>
  <si>
    <t>Total 031269W</t>
  </si>
  <si>
    <t>Total C03.2</t>
  </si>
  <si>
    <t>C03.3</t>
  </si>
  <si>
    <t>Techos</t>
  </si>
  <si>
    <t>033215N</t>
  </si>
  <si>
    <t>Falso techo continuo de placas de yeso laminado N</t>
  </si>
  <si>
    <t>Falso techo continuo de placa de yeso laminado (PYL) formado por una placa de yeso laminado estándar (Tipo N) de 15 mm de espesor atornilladas a una estructura de perfiles de chapa de acero galvanizado a base de maestras primarias en C de 60x27 mm, separadas entre ejes entre 500-1200 mm, y suspendidas del forjado o elemento portante mediante cuelgues colocados entre 700-1200 mm, y maestras secundarias fijadas perpendicularmente a las primarias y a distinto nivel mediante piezas de caballete modulados a ejes entre 400-500 mm, incluso amortigaudores tipo AKUSTIK SUPER T60 A45 de AMC mecanocaucho (1,2 ud/m2). Totalmente terminado para acabado mínimo Nivel Q2, listo para imprimar, revestir, pintar o decorar; i/p.p. de tratamiento de juntas, anclajes, suspensiones, cuelgues, tornillería, juntas de estanqueidad y medios auxiliares. Materiales con marcado CE y DdP (Declaración de prestaciones) según Reglamento (UE) 305/2011.</t>
  </si>
  <si>
    <t>zaguanes de entrada</t>
  </si>
  <si>
    <t>Total 033215N</t>
  </si>
  <si>
    <t>Total C03.3</t>
  </si>
  <si>
    <t>C03.4</t>
  </si>
  <si>
    <t>Otros</t>
  </si>
  <si>
    <t>C03.04.08</t>
  </si>
  <si>
    <t>Mortero autonivelante de cemento fibrado e: 8 cm con mallazo</t>
  </si>
  <si>
    <t>Base para pavimento interior, de 80 mm de espesor, de mortero autonivelante de cemento, fibrado D-350 F-04 según UNE-EN 13813. Cantidades por m3: 350 kg de cemento II AV-42 SR; 1.620 kg de arena de sílice 04; 180 l de agua; 1,7 kg de plastificante Basf Polyheed 777 NE; 1,5 kg de súper fluidificante Glenium Sky 554 y 600 g de fibra de polipropileno Basf Masterfiber 022, con mallazo de reparto de 25.25.5 mm de acero B500, vertido con mezcladora-bombeadora, sobre lámina de aislamiento para formación de suelo flotante; y posterior aplicación de líquido de curado incoloro, (0,15 l/m²). Incluso encofrado y banda de panel rígido de poliestireno expandido de 10 mm de espesor para la preparación de las juntas perimetrales de dilatación. Se medirá la superficie realmente ejecutada según especificaciones de Proyecto, sin deducir la superficie ocupada por los pilares situados dentro de su perímetro.</t>
  </si>
  <si>
    <t>H8+I</t>
  </si>
  <si>
    <t>H8+C4</t>
  </si>
  <si>
    <t>H8+C6</t>
  </si>
  <si>
    <t>H8+C8</t>
  </si>
  <si>
    <t>ALTO REND</t>
  </si>
  <si>
    <t>XPS 6cm</t>
  </si>
  <si>
    <t>Total C03.04.08</t>
  </si>
  <si>
    <t>PN020182</t>
  </si>
  <si>
    <t>Capa de mortero de autonivelante=1cm</t>
  </si>
  <si>
    <t>Capa de mortero de cemento autonivelante para nivelación de pavimento, de 1 cm de espesor. Medida la superficie realmente ejecutada.</t>
  </si>
  <si>
    <t>Total PN020182</t>
  </si>
  <si>
    <t>003.4.2</t>
  </si>
  <si>
    <t>Formacion de rampas con pte 4 %</t>
  </si>
  <si>
    <t>Formación de pendientes en interior de local, para una pendiente entre el 4 y 10%, con arcilla expandida, vertida en seco y consolidada en su superficie con lechada de cemento, con espesor medio de 10 cm, con capa de regularización de mortero de cemento, industrial, M-5 de 4 cm de espesor.</t>
  </si>
  <si>
    <t>entrada</t>
  </si>
  <si>
    <t>pasillo</t>
  </si>
  <si>
    <t>salida emerg.</t>
  </si>
  <si>
    <t>Total 003.4.2</t>
  </si>
  <si>
    <t>003.4.1</t>
  </si>
  <si>
    <t>Formacion de rampas con pte 10 %</t>
  </si>
  <si>
    <t>Formación de pendientes en interior de local, para una pendiente de mas del 10%, con arcilla expandida, vertida en seco y consolidada en su superficie con lechada de cemento, con espesor medio de 10 cm, con capa de regularización de mortero de cemento, industrial, M-5 de 4 cm de espesor.</t>
  </si>
  <si>
    <t>escaleras</t>
  </si>
  <si>
    <t>rampas</t>
  </si>
  <si>
    <t>vest</t>
  </si>
  <si>
    <t>Total 003.4.1</t>
  </si>
  <si>
    <t>PN06WWT00051</t>
  </si>
  <si>
    <t>Empalomado de altura media 65cm form. pr tabiquillos y rasillon</t>
  </si>
  <si>
    <t>Empalomado de hasta 65cm de altura media, formado por tabiquillos aligerados de ladrillo cerámico hueco doble de 24x11,5x7 cm, separados 50 cm, con doble tablero de rasillón de 50x20x4 cm, recibido el primero con pasta de yeso YG, y el segundo con mortero de cemento M5 (1:6), capa de compresión de hormigón en masa de 5 cm de espesor y mallazo de acero 150x300x6 mm. Medido deduciendo huecos en proyección horizontal.</t>
  </si>
  <si>
    <t>e:24cm.</t>
  </si>
  <si>
    <t>e:28cm.</t>
  </si>
  <si>
    <t>e:33cm.</t>
  </si>
  <si>
    <t>e:63cm.</t>
  </si>
  <si>
    <t>*** zonas con form de pendiente</t>
  </si>
  <si>
    <t>duchas</t>
  </si>
  <si>
    <t>e:20cm.</t>
  </si>
  <si>
    <t>e:9cm.</t>
  </si>
  <si>
    <t>salas INST.</t>
  </si>
  <si>
    <t>Total PN06WWT00051</t>
  </si>
  <si>
    <t>PN03432A19</t>
  </si>
  <si>
    <t>Aislamiento horizontal de soleras XPS 190mm</t>
  </si>
  <si>
    <t>Total PN03432A19</t>
  </si>
  <si>
    <t>PN03432A13</t>
  </si>
  <si>
    <t>Aislamiento horizontal de soleras XPS 130mm</t>
  </si>
  <si>
    <t>Total PN03432A13</t>
  </si>
  <si>
    <t>PN03432A6</t>
  </si>
  <si>
    <t>Aislamiento horizontal de soleras XPS 60mm</t>
  </si>
  <si>
    <t>Aislamiento térmico horizontal de soleras en contacto con el terreno formado por panel rígido de poliestireno extruido, de superficie lisa y mecanizado lateral a media madera, de 60 mm de espesor, resistencia a compresión &gt;= 300 kPa, resistencia térmica 1,5 m²K/W, conductividad térmica 0,034 W/(mK), colocado en la base de la solera, cubierto con un film de polietileno de 0,2 mm de espesor, preparado para recibir una solera de mortero u hormigón (no incluida en este precio).</t>
  </si>
  <si>
    <t>oficina</t>
  </si>
  <si>
    <t>Total PN03432A6</t>
  </si>
  <si>
    <t>03432A5</t>
  </si>
  <si>
    <t>Aislamiento horizontal de soleras XPS 50mm</t>
  </si>
  <si>
    <t>Aislamiento térmico horizontal de soleras en contacto con el terreno formado por panel rígido de poliestireno extruido, de superficie lisa y mecanizado lateral a media madera, de 50 mm de espesor, resistencia a compresión &gt;= 300 kPa, resistencia térmica 1,5 m²K/W, conductividad térmica 0,034 W/(mK), colocado en la base de la solera, cubierto con un film de polietileno de 0,2 mm de espesor, preparado para recibir una solera de mortero u hormigón (no incluida en este precio).</t>
  </si>
  <si>
    <t>Total 03432A5</t>
  </si>
  <si>
    <t>PN03432A3</t>
  </si>
  <si>
    <t>Aislamiento horizontal de soleras XPS 30mm</t>
  </si>
  <si>
    <t>Aislamiento térmico horizontal de soleras en contacto con el terreno formado por panel rígido de poliestireno extruido, de superficie lisa y mecanizado lateral a media madera, de 30 mm de espesor, resistencia a compresión &gt;= 300 kPa, resistencia térmica 1,5 m²K/W, conductividad térmica 0,034 W/(mK), colocado en la base de la solera, cubierto con un film de polietileno de 0,2 mm de espesor, preparado para recibir una solera de mortero u hormigón (no incluida en este precio).</t>
  </si>
  <si>
    <t>cardio</t>
  </si>
  <si>
    <t>Total PN03432A3</t>
  </si>
  <si>
    <t>03433A</t>
  </si>
  <si>
    <t>m</t>
  </si>
  <si>
    <t>Formación de canaleta en suelo</t>
  </si>
  <si>
    <t>Formación de canaleta en suelo acústico para inclusión de instalaciones de máquinas de cardio, tornos, quioscos o similar, incluso acabado superior con chapa plegada de aluminio lacado "5 palillos" de 3 mm de espesor con rigidizadores para pisadas, cortes para salida de conexiones a cada máquina, pequeño material y ayudas necesarias. Medida la longitud ejecutada.</t>
  </si>
  <si>
    <t>maquinas</t>
  </si>
  <si>
    <t>Total 03433A</t>
  </si>
  <si>
    <t>034331</t>
  </si>
  <si>
    <t>Formación de canaleta en duchas</t>
  </si>
  <si>
    <t>Formación de canaleta empotrada en duchas, incluso apertura de hueco con una holgura de 5 cm por todas sus caras para permitir extracción de rejilla superior de acabado, pequeño material y ayudas necesarias. Medida la longitud ejecutada.</t>
  </si>
  <si>
    <t>Total 034331</t>
  </si>
  <si>
    <t>06003C</t>
  </si>
  <si>
    <t>Formación pte. e impermeabilzación doble lámina de betún</t>
  </si>
  <si>
    <t>Impermeabilización de zonas húmedas, realizada con doble lámina de betún modificado con elastómero SBS, LBM(SBS)-40-FP, con armadura de fieltro de poliéster no tejido de 160 g/m², de superficie no protegida, adherida con emulsión asfáltica aniónica con cargas tipo EB a un soporte de mortero de cemento CEM II/B-P 32,5 N tipo M-5, confeccionado en obra con 250 kg/m³ de cemento y una proporción en volumen 1/6, con espesor medio de 4 cm y pendiente deL 2% al 5%, acabado fratasado, y protegida con capa separadora. El precio incluye el mortero de formación de prendiente. No incluye el pavimento. Se medirá, en proyección horizontal, la superficie realmente ejecutada según especificaciones de Proyecto, desde las caras interiores de los antepechos o petos perimetrales que la limitan, incluso p.p. de remates perimetrales. Se incluye prueba de estanqueidad de 24 h.</t>
  </si>
  <si>
    <t>Total 06003C</t>
  </si>
  <si>
    <t>0007</t>
  </si>
  <si>
    <t>u</t>
  </si>
  <si>
    <t>Ayudas de albañilería para colocación de pantallas TV</t>
  </si>
  <si>
    <t>Ayudas de albañilería para colcoación de pantallas TV</t>
  </si>
  <si>
    <t>Total 0007</t>
  </si>
  <si>
    <t>0008</t>
  </si>
  <si>
    <t>Ayudas de albañilería para colocación de pequeño material de SG</t>
  </si>
  <si>
    <t>Ayudas de albañilería para colocación de accesorios en baños (portarollos, jaboneras, dispensador de papel), botiquín, colgadores, ambientador, fijación de cableado y elementos auxiliares de estos aparatos, así como pequeños elementos de cartelería corporativa</t>
  </si>
  <si>
    <t>Total 0008</t>
  </si>
  <si>
    <t>0078N</t>
  </si>
  <si>
    <t>Ayudas de albañilería para colocación de tornos y portillo</t>
  </si>
  <si>
    <t>Ayudas de albañilería para colocación de tornos y portillos suministrados por SG.</t>
  </si>
  <si>
    <t>Total 0078N</t>
  </si>
  <si>
    <t>00081A</t>
  </si>
  <si>
    <t>pa</t>
  </si>
  <si>
    <t>Ayudas de albañilería para instalaciones</t>
  </si>
  <si>
    <t>Ayudas de albañilería para instalaciones, incluso mano de obra, elementos auxiliares, pequeño material, apertura y tapado de huecos y regolas para la correcta ejecución de las instalaciones de fontanería, saneamiento, pci, electricidad, ventilación y climatización, incluso p/p de material auxiliar, maquinaria y elementos de protección.</t>
  </si>
  <si>
    <t>Total 00081A</t>
  </si>
  <si>
    <t>0078N43</t>
  </si>
  <si>
    <t>Ayudas de albañilería para colocación y cableado de mesa</t>
  </si>
  <si>
    <t>Ayudas de albañilería para colocación cableado de mesa suministrada por SG.</t>
  </si>
  <si>
    <t>Total 0078N43</t>
  </si>
  <si>
    <t>SG0102013A</t>
  </si>
  <si>
    <t>ml</t>
  </si>
  <si>
    <t>Corte 1cm de espesor de solera de hormigon y relleno de porexpán</t>
  </si>
  <si>
    <t>Corte mínimo de 1cm en solera de mortero autonivelante, con sierra con disco diamantado, sin afectar al aislamiento bajo la losa y posterior relleno de con porexpán de 1cm de espesor. El precio no incluye el levantado del pavimento. Se medirá la longitud realmente ejecutada según especificaciones del Proyecto.</t>
  </si>
  <si>
    <t>* prev</t>
  </si>
  <si>
    <t>Total SG0102013A</t>
  </si>
  <si>
    <t>15.01</t>
  </si>
  <si>
    <t>Señalización elementos accesibles</t>
  </si>
  <si>
    <t>Vestuario femenino</t>
  </si>
  <si>
    <t>Vestuario masculino</t>
  </si>
  <si>
    <t>Vestuario adaptado</t>
  </si>
  <si>
    <t>Total 15.01</t>
  </si>
  <si>
    <t>12</t>
  </si>
  <si>
    <t>Peldañeado de escalera con ladrillo cerámico recibido con morter</t>
  </si>
  <si>
    <t>Peldañeado de escalera con ladrillo cerámico hueco, recibido con mortero de cemento, industrial, M-5, sobre la losa o bóveda de escalera, como base para la posterior colocación del acabado de peldaños. Se medirá la longitud realmente ejecutada según especificaciones de Proyecto.</t>
  </si>
  <si>
    <t>inst.</t>
  </si>
  <si>
    <t>Total 12</t>
  </si>
  <si>
    <t>0186243</t>
  </si>
  <si>
    <t>Caja de metacrilato con llave para termostato</t>
  </si>
  <si>
    <t>Caja de bloqueo universal para termostato con llaves, dispositivo de protección para termostato de pared, de metacrilato transparente. Incluso colocación, piezas especialas, llave y mano de obra. Medida la unidad completamente ejecutada.</t>
  </si>
  <si>
    <t>Total 0186243</t>
  </si>
  <si>
    <t>0186245</t>
  </si>
  <si>
    <t>Estanteria PVC 40x90x180 cm</t>
  </si>
  <si>
    <t>Estantería de PVC de 4 o 5 baldas en color negro o gris, segun fabricante. Medidas: 90 x180 x40 cm (ancho x alto x fondo). Incluso colocación,pequeño material auxiliar de montaje y mano de obra. Medida la unidad completamente ejecutada.</t>
  </si>
  <si>
    <t>Limpieza</t>
  </si>
  <si>
    <t>Total 0186245</t>
  </si>
  <si>
    <t>PNCARGADERO</t>
  </si>
  <si>
    <t>Cargadero vigueta autorresistente de hormigón</t>
  </si>
  <si>
    <t>Cargadero realizado con vigueta autorresistente de hormigón pretensado.</t>
  </si>
  <si>
    <t>entrada/salida</t>
  </si>
  <si>
    <t>puerta y ventanas</t>
  </si>
  <si>
    <t>rejillas</t>
  </si>
  <si>
    <t>Total PNCARGADERO</t>
  </si>
  <si>
    <t>PNCIERR</t>
  </si>
  <si>
    <t>Cierre techo rasillón cerámico</t>
  </si>
  <si>
    <t>Tablero de piezas cerámicas machihembradas, para revestir, de 120x30x4 cm, con las testas biseladas, con una capa de regularización de mortero de cemento, industrial, M-5, de 3 cm de espesor y acabado fratasado y relleno de las juntas entre las piezas de dos tramos contiguos con el mismo mortero, apoyado sobre soporte discontinuo de fábrica; para formación de cierre en techo de zaguan de entrada y salida de emergencia.</t>
  </si>
  <si>
    <t>salida</t>
  </si>
  <si>
    <t>Total PNCIERR</t>
  </si>
  <si>
    <t>Total C03.4</t>
  </si>
  <si>
    <t>Total SG03</t>
  </si>
  <si>
    <t>SG04</t>
  </si>
  <si>
    <t>Actuaciones Acústicas</t>
  </si>
  <si>
    <t>4SA8I</t>
  </si>
  <si>
    <t>Suelo acústico. H8+I</t>
  </si>
  <si>
    <t>Espesor total = 9 cm
Losa flotante de hormigon armado de 8cm de espesor (no incluida en esta paratida) sobre una lámina anti-impacto de polietileno reticulado de celda cerrada tipo IMPACTODAN 10 (1cm de espesor) o equivalente. Incluso banda perimetral de impactodan-10 e=1cm en el perímetro de la losa, evitando contacto de mortero autonivelante y trasdosado acústico.
Todo el sistema se realizara aplicando buenas practicas constructivas y evitando la generacion de puentes acústicos.
El consumo de espacio de esta solución es de 9 cm más suelo de terminación.</t>
  </si>
  <si>
    <t>SA1</t>
  </si>
  <si>
    <t>pasillos</t>
  </si>
  <si>
    <t>inst</t>
  </si>
  <si>
    <t>vestuarios</t>
  </si>
  <si>
    <t>Total 4SA8I</t>
  </si>
  <si>
    <t>PN4SA083</t>
  </si>
  <si>
    <t>Suelo acústico. H8+C3</t>
  </si>
  <si>
    <t>Espesor total = 11 cm
Losa flotante de hormigon armado de 8cm de espesor (no incluida en esta partida) sobre 3 cm de RECYPREN, de 80 Kg/m3 de densidad, cubierta con un plástico hidrofugo. 
Las planchas de recyprén irán contrapeadas, evitando huecos entre planchas. Incluso banda perimetral de recyprén en el perímetro de la losa, evitando contacto de mortero autonivelante y trasdosado acústico. El plástico no podrá tener perforaciones, incluso juntas, juntas estructurales y encofrados.
Todo el sistema se realizara aplicando buenas practicas constructivas y evitando la generacion de puentes acusticos.
El consumo de espacio de esta solución es de 11 cm más suelo de terminación.</t>
  </si>
  <si>
    <t>SA2</t>
  </si>
  <si>
    <t>cardio I</t>
  </si>
  <si>
    <t>Total PN4SA083</t>
  </si>
  <si>
    <t>4SA086</t>
  </si>
  <si>
    <t>Suelo acústico. H8+C6</t>
  </si>
  <si>
    <t>Espesor total = 14 cm
Losa flotante de hormigon armado de 8cm de espesor (no incluida en esta paratida) sobre 2 capas de RECYPREN, de 80 Kg/m3 de densidad y 3cm. de espesor cada una, colocadas contrapeadas (6cm. de espesor en total), cubierta con un plastico hidrofugo.
Las planchas de recyprén irán contrapeadas, evitando huecos entre planchas. Incluso banda perimetral de recyprén en el perímetro de la losa, evitando contacto de mortero autonivelante y trasdosado acústico. El plástico no podrá tener perforaciones, incluso juntas, juntas estructurales y encofrados.
Todo el sistema se realizara aplicando buenas practicas constructivas y evitando la generacion de puentes acusticos.
El consumo de espacio de esta solución es de 14 cm más suelo de terminación.</t>
  </si>
  <si>
    <t>SA3</t>
  </si>
  <si>
    <t>Agility</t>
  </si>
  <si>
    <t>Stregth I</t>
  </si>
  <si>
    <t>Stregth II</t>
  </si>
  <si>
    <t>Total 4SA086</t>
  </si>
  <si>
    <t>4SA088</t>
  </si>
  <si>
    <t>Suelo acústico. H8+C8</t>
  </si>
  <si>
    <t>Espesor total = 17 cm 
Losa flotante de hormigon armado de 8cm de espesor (no incluida en esta paratida) sobre 3 capas de RECYPREN, de 80 Kg/m3 de densidad y 3cm. de espesor cada una, colocadas contrapeadas (9cm. de espesor en total), cubierta con un plastico hidrofugo.
Las planchas de recyprén irán contrapeadas, evitando huecos entre planchas. Incluso banda perimetral de recyprén en el perímetro de la losa, evitando contacto de mortero autonivelante y trasdosado acústico. El plástico no podrá tener perforaciones, incluso juntas, juntas estructurales y encofrados.
Todo el sistema se realizara aplicando buenas practicas constructivas y evitando la generacion de puentes acusticos. 
El consumo de espacio de esta solucion es de 17 cm más suelo de terminacion.</t>
  </si>
  <si>
    <t>SA4</t>
  </si>
  <si>
    <t>Total 4SA088</t>
  </si>
  <si>
    <t>4SA10AB2</t>
  </si>
  <si>
    <t>Suelo acustico alto rendimiento (2)</t>
  </si>
  <si>
    <t>Espesor total = 18 cm
Se construirá una losa flotante de hormigón armado de 8 cm de espesor (no incluida en esta paratida) sobre 2 capas de RECYPRÉN, de 80 Kg/m3 de densidad y 2 cm. de espesor, colocadas contrapeadas (4cm. de espesor en total) cubierto con un plástico hidrófugo. El recyprén a su vez, estará colocado sobre 2 tableros de DM de 10 mm contrapeados colocados sobre tacos amarillos de Viscoren AZUL 60x60 (6,25 tacos/m2), formando una cámara de 4cm que se rellenará completamente con lana de roca de 50 Kg/m3 de densidad. Para facilitar la instalación de los tacos, se pueden utilizar perfiles TC-60 para encajar las piezas.
Incluso banda perimetral de recyprén en el perímetro de la losa, evitando contacto de mortero autonivelante y trasdosado acústico. El plástico no podrá tener perforaciones, incluso juntas, juntas estructurales y encofrados.
Sobre el hormigón se instalará en todas las zonas donde se prevean recibir impactos 2 losetas SBR de 4 cm (no incluidas en esta partida).
Todo el sistema se realizara aplicando buenas practicas constructivas y evitando la generacion de puentes acusticos.</t>
  </si>
  <si>
    <t>SA6</t>
  </si>
  <si>
    <t>Cross y peso libre</t>
  </si>
  <si>
    <t>Total 4SA10AB2</t>
  </si>
  <si>
    <t>PN0P100L15</t>
  </si>
  <si>
    <t>Tabique ACÚSTICO TBA1 (15+100+15)/600 (1N disp C) c/ais</t>
  </si>
  <si>
    <t>Espesor total = 13 cm
Tabique consistente en un cerramiento de una placa de yeso laminado de 15 mm. a cada lado de una estructura simple de 100mm.,con disposición normal "C" de los montantes separados cada 600mm; aislamiento acústico mediante panel semirrígido de lana mineral, espesor 100 mm y 60 Kg/m3 de densidad.
Todo el sistema se construirá empleando buenas prácticas en cuanto a evitar puentes acústicos, utilizando bandas acústicas o lana mineral en los perfiles. Estructura de soporte con amortiguadores tipo EP500+SYLOMER o material de caracteristicas tecnicas iguales o superiores.
El objetivo es evitar, en este caso, el contacto de la perfileria con la pared, incluso a traves de amortiguadores. La fijacion se realiza de suelo a techo acústico.
Resulta imprescindible evitar el contacto directo perimetral con forjados y/o tabiques/paredes.
Las paredes se soportan directamente sobre el suelo original, con banda acustica interpuesta, y por la parte superior suben hasta el techo acústico, sin llegar a hacerlo (dejando un centimetro aproximadamente de holgura).
Detalle según estudio acústico
Se medirá la superficie realmente ejecutada según especificaciones de Proyecto, medido a cara exterior, sin duplicar esquinas ni encuentros, incluso parte proporcional de recercados y cajones, descontando huecos mayores de 3m2.</t>
  </si>
  <si>
    <t>---TBA1---</t>
  </si>
  <si>
    <t>Total PN0P100L15</t>
  </si>
  <si>
    <t>0321C6N</t>
  </si>
  <si>
    <t>Tabique sencillo (15+70+15)/600 (2N disp C) c/aislamiento</t>
  </si>
  <si>
    <t>Tabique sencillo (15+70+15)/600 - (2 placa normal), con placas de yeso laminado, con banda acústica para apoyo sobre suelo actual o encofrado perdido y banda acústica en unión de techo y laterales, formado por una estructura simple, con disposición normal "C" de los montantes; 78 mm de espesor total. El precio incluye la resolución de encuentros y puntos singulares y las ayudas de albañilería para instalaciones. Se medirá la superficie realmente ejecutada según especificaciones de Proyecto, medido a cara exterior, sin duplicar esquinas ni encuentros, incluso parte proporcional de recercados y cajones, descontando huecos mayores de 3m2.</t>
  </si>
  <si>
    <t>Total 0321C6N</t>
  </si>
  <si>
    <t>0321C6W</t>
  </si>
  <si>
    <t>Tabique sencillo (15+70+15)/600 (2W disp C) c/aislamiento</t>
  </si>
  <si>
    <t>Tabique sencillo (15+70+15)/600 (70) LM - (2 hidrofugado), con placas de yeso laminado, con banda acústica para apoyo sobre suelo actual o encofrado perdido y banda acústica en unión de techo y laterales, formado  por una estructura simple, con disposición normal "C" de los montantes; aislamiento acústico mediante panel semirrígido de lana mineral, espesor 70 mm, en el alma; 78 mm de espesor total. El precio incluye la resolución de encuentros y puntos singulares y las ayudas de albañilería para instalaciones. Se medirá la superficie realmente ejecutada según especificaciones de Proyecto, medido a cara exterior, sin duplicar esquinas ni encuentros, incluso parte proporcional de recercados y cajones, descontando huecos mayores de 3m2.</t>
  </si>
  <si>
    <t>--- TB4 ---</t>
  </si>
  <si>
    <t>Total 0321C6W</t>
  </si>
  <si>
    <t>0P110L10</t>
  </si>
  <si>
    <t>Trasdosado Acústico TDA1.10.L10 (1x15+10LM)</t>
  </si>
  <si>
    <t>Espesor total = 11.5 cm
Trasdosado consistente en un cerramiento de una placa de yeso laminado de 15 mm; dejando una cámara de 10 cm que se rellenará con 10cm de lana mineral de 70 Kg/m3 de densidad.
Todo el sistema se construirá empleando buenas prácticas en cuanto a evitar puentes acústicos, utilizando bandas acústicas o lana mineral en los perfiles. Estructura de soporte con amortiguadores tipo EP500+SYLOMER o material de caracteristicas tecnicas iguales o superiores.
El objetivo es evitar, en este caso, el contacto de la perfileria con la pared, incluso a traves de amortiguadores. La fijacion se realiza de suelo a forjado superior.
Resulta imprescindible evitar el contacto directo perimetral con forjados y/o tabiques/paredes.
Las paredes se soportan directamente sobre el suelo original, con banda acustica interpuesta, y por la parte superior suben hasta casi tocar el forjado, sin llegar a hacerlo (dejando un centimetro aproximadamente de holgura).
En los pilares la cámara se puede reducir hasta 6 cm, completamente rellenos de lana mineral.
Detalle según estudio acústico
Se medirá la superficie realmente ejecutada según especificaciones de Proyecto, medido a cara exterior, sin duplicar esquinas ni encuentros, incluso parte proporcional de recercados y cajones, descontando huecos mayores de 3m2.</t>
  </si>
  <si>
    <t>---TDA1---</t>
  </si>
  <si>
    <t>Cross</t>
  </si>
  <si>
    <t>Fuerza I</t>
  </si>
  <si>
    <t>pilares</t>
  </si>
  <si>
    <t>Cardio</t>
  </si>
  <si>
    <t>salida emerg</t>
  </si>
  <si>
    <t>Fuerza II</t>
  </si>
  <si>
    <t>pilares fuerza</t>
  </si>
  <si>
    <t>nucleo</t>
  </si>
  <si>
    <t>vest. PMR</t>
  </si>
  <si>
    <t>salas INST</t>
  </si>
  <si>
    <t>Total 0P110L10</t>
  </si>
  <si>
    <t>0P230L15</t>
  </si>
  <si>
    <t>Trasdosado Acústico TDA 2.15.L15 (2x15+15LM)</t>
  </si>
  <si>
    <t>Espesor total = 18 cm
Trasdosado consistente en un cerramiento de doble placa de yeso laminado de 15 mm; dejando una camara de 15 cm que se rellenara con 15cm de lana mineral de 70 Kg/m3 de densidad.
Todo el sistema se construirá empleando buenas prácticas en cuanto a evitar puentes acústicos, utilizando bandas acústicas o lana mineral en los perfiles. Estructura de soporte con amortiguadores tipo EP500+SYLOMER o material de caracteristicas tecnicas iguales o superiores.
El objetivo es evitar, en este caso, el contacto de la perfileria con la pared, incluso a traves de amortiguadores. La fijacion se realiza de suelo a forjado superior.
Resulta imprescindible evitar el contacto directo perimetral con forjados y/o tabiques/paredes.
Las paredes se soportan directamente sobre el suelo original, con banda acustica interpuesta, y por la parte superior suben hasta casi tocar el forjado, sin llegar a hacerlo (dejando un centimetro aproximadamente de holgura).
En los pilares la cámara se puede reducir hasta 6 cm, completamente rellenos de lana mineral.
Detalle según estudio acústico
Se medirá la superficie realmente ejecutada según especificaciones de Proyecto, medido a cara exterior, sin duplicar esquinas ni encuentros, incluso parte proporcional de recercados y cajones, descontando huecos mayores de 3m2.</t>
  </si>
  <si>
    <t>---TDA2---</t>
  </si>
  <si>
    <t>perimetro Fuerza</t>
  </si>
  <si>
    <t>Total 0P230L15</t>
  </si>
  <si>
    <t>PN0T115L15</t>
  </si>
  <si>
    <t>Techo acustico TA1.20.L20 (1x15+20LM)</t>
  </si>
  <si>
    <t>Espesor total = 21,5cm
El aislamiento del techo consistira en un cerramiento con una placa de yeso laminado de 15mm dejando una camara de 20 cm que se rellenara con 20 cm de lana mineral de 30-50 Kg/m3 de densidad, incluso  amortiguadores tipo AKUSTIK 1 + SYLOMER (uno por cada varilla que descuelga).Todas las bajantes se forrarán con PKB2, previamente a la instalación del techo acústico.
Todo el sistema se construirá empleando buenas prácticas en cuanto a evitar puentes acústicos, utilizando bandas acústicas en los perfiles y amortiguadores adecuados.
Resulta imprescindible evitar el contacto directo perimetral con tabiques/paredes/pilares, interponiendo bandas acusticas en caso de necesidad. Idealmente el cerramiento del techo debe quedar flotante.
El techo acustico descuelga directamente de una estructura de perfiles que va fijada al forjado superior (en cuyo caso se emplean amortiguadores en cada varilla que descuelga) .
Este techo baja, sin llegar a tocar directamente los trasdosados (colocando banda acustica, dejando un hilo de luz y no masillando las juntas).
Se realizara una compartimentacion de techos segun areas funcionales evitar la transmisión de ruido entre zonas.
Por debajo del techo acústico se puede construir un techo técnico para el paso de instalaciones, preferiblemente con terminación fonoabsorbente.
Detalle según estudio acústico.</t>
  </si>
  <si>
    <t>---TA1---</t>
  </si>
  <si>
    <t>Total PN0T115L15</t>
  </si>
  <si>
    <t>0T112L12</t>
  </si>
  <si>
    <t>Techo acústico TA2.12.L12 (1x15+12LM)</t>
  </si>
  <si>
    <t>Espesor total = 13,5cm
El aislamiento del techo consistirá en un cerramiento de una placa de yeso laminado de 15 mm; dejando una cámara de 12cm que se rellenará con 12cm lana mineral de 30-50 Kg/m3 de densidad, incluso  amortiguadores tipo AKUSTIK 1 + SYLOMER (uno por cada varilla que descuelga).Todas las bajantes se forrarán con PKB2, previamente a la instalación del techo acústico.
Todo el sistema se construirá empleando buenas prácticas en cuanto a evitar puentes acústicos, utilizando bandas acústicas en los perfiles y amortiguadores adecuados.
Resulta imprescindible evitar el contacto directo perimetral con tabiques/paredes/pilares, interponiendo bandas acusticas en caso de necesidad. Idealmente el cerramiento del techo debe quedar flotante.
El techo acustico descuelga directamente de una estructura de perfiles que va fijada al forjado superior (en cuyo caso se emplean amortiguadores en cada varilla que descuelga) .
Este techo baja, sin llegar a tocar directamente los trasdosados (colocando banda acustica, dejando un hilo de luz y no masillando las juntas).
Se realizara una compartimentacion de techos segun areas funcionales evitar la transmisión de ruido entre zonas.
Por debajo del techo acústico se puede construir un techo técnico para el paso de instalaciones, preferiblemente con terminación fonoabsorbente.
Detalle según estudio acústico.</t>
  </si>
  <si>
    <t>---TA2---</t>
  </si>
  <si>
    <t>Total 0T112L12</t>
  </si>
  <si>
    <t>PN0T230L20</t>
  </si>
  <si>
    <t>Techo acústico TA3.20.L16 (2x15+20LM)</t>
  </si>
  <si>
    <t>Espesor total = 23cm
El aislamiento del techo consistirá en un cerramiento de doble placa de yeso laminado de 15 mm; dejando una cámara de 20 cm que se rellenará con 20 cm lana mineral de 60 Kg/m3 de densidad,incluso  amortiguadores tipo VISCOREN+MUELLE (uno por cada varilla que descuelga). El tipo de muelle del amortiguador deberá estar ajustado para la carga que vaya a soportar cada uno.Todas las bajantes se forrarán con PKB2, previamente a la instalación del techo acústico. 
Todo el sistema se construirá empleando buenas prácticas en cuanto a evitar puentes acústicos, utilizando bandas acústicas en los perfiles y amortiguadores adecuados.
Resulta imprescindible evitar el contacto directo perimetral con tabiques/paredes/pilares, interponiendo bandas acusticas en caso de necesidad. Idealmente el cerramiento del techo debe quedar flotante.
El techo acustico descuelga directamente de una estructura de perfiles que va fijada al forjado superior (en cuyo caso se emplean amortiguadores en cada varilla que descuelga) .
Este techo baja, sin llegar a tocar directamente los trasdosados (colocando banda acustica, dejando un hilo de luz y no masillando las juntas).
Se realizara una compartimentacion de techos segun areas funcionales evitar la transmisión de ruido entre zonas.
Por debajo del techo acústico se puede construir un techo técnico para el paso de instalaciones, preferiblemente con terminación fonoabsorbente.
Detalle según estudio acústico.</t>
  </si>
  <si>
    <t>---TA3---</t>
  </si>
  <si>
    <t>Total PN0T230L20</t>
  </si>
  <si>
    <t>4PKB2BAJA</t>
  </si>
  <si>
    <t>Forrado de bajantes con PKB2</t>
  </si>
  <si>
    <t>Forrado de bajantes con PKB2 previa a la instalación de techo acústico. Medido el metro lineal de bajante hasta un diámetro de 250mm realmente ejecutado.</t>
  </si>
  <si>
    <t>prevision</t>
  </si>
  <si>
    <t>Total 4PKB2BAJA</t>
  </si>
  <si>
    <t>4PKB2BAJACL</t>
  </si>
  <si>
    <t>Forrado de conductos con PKB2</t>
  </si>
  <si>
    <t>Forrado de conductos con doble capa de PKB2, incluso elementos auxiliares, mano de obra y pequeño material. Medida la superficie realmente ejecutada (se medirá la doble capa de PKB2).</t>
  </si>
  <si>
    <t>Total 4PKB2BAJACL</t>
  </si>
  <si>
    <t>PN0TAB215L15</t>
  </si>
  <si>
    <t>Tabica acústica T1.20.L20 (2x15)</t>
  </si>
  <si>
    <t>m2. Tabica acústica en cambio de altura de techo: el aislamiento consistirá en un cerramiento de dos placas de yeso laminado de 15mm dejando una cámara de 15cm que se rellenará con 15cm de lana mineral de 70 kg/m3 de densidad.</t>
  </si>
  <si>
    <t>T1</t>
  </si>
  <si>
    <t>Total PN0TAB215L15</t>
  </si>
  <si>
    <t>PN0TAB112L12</t>
  </si>
  <si>
    <t>Tabica acústica T2.12.L12 (1x15)</t>
  </si>
  <si>
    <t>m2. Tabica acústica en cambio de altura de techo: el aislamiento consistirá en un cerramiento de una placa de yeso laminado de 15mm dejando una cámara de 20cm que se rellenará con 20cm de lana mineral de 30-50 kg/m3 de densidad.</t>
  </si>
  <si>
    <t>T2</t>
  </si>
  <si>
    <t>Total PN0TAB112L12</t>
  </si>
  <si>
    <t>PN0TABCAJ</t>
  </si>
  <si>
    <t>Cajon de pladur (2x15)</t>
  </si>
  <si>
    <t>m2. Cajón de pladur formado por doble placa de yeso laminado de 15mm., dejando una cámara de 10cm. que se rellenará con 10cm. de lana de roca.</t>
  </si>
  <si>
    <t>Total PN0TABCAJ</t>
  </si>
  <si>
    <t>PN031269W</t>
  </si>
  <si>
    <t>Incremento por colocación de placa de cartón yeso resistente al fuego tipo W de 15mm de espesor en tabique, trasdosado o falso techo. Medida la superficie realmente ejecutada.</t>
  </si>
  <si>
    <t>Total PN031269W</t>
  </si>
  <si>
    <t>SILENCIOSOS</t>
  </si>
  <si>
    <t>m3</t>
  </si>
  <si>
    <t>Silencioso 600 x 500 x 1000 mm</t>
  </si>
  <si>
    <t>Suministro y colocación de silenciador acústico de celdillas, de características según estudio acústico:
silenciadores de 1000 mm de longitud SDR 100 Paso de Aire y de 150 mm espesor Bafle. Sección 600x500 para velocidad de paso de 4 m/s. Segun prescripcion estudio acustico
Envolvente y anclajes: Chapa galvanizada de 1,2 mm.e. y
marco perimetral realizado con junta “METU”.
Celdillas: Chapa galvanizada 0,8 mm e. con acabado plano
en los dos extremos.
Material absorbente: Lana de roca.
Densidad absorbente: 50 Kg/m³.
Acabado celdillas: Velo negro de protección.
Ancho de celdillas: 150 mm.
Modelo: SNA5, SNA7.5, SNA10 y SNA15.
Ancho canal paso de aire: 50, 75, 100 y 150 mm. según
modelo.
Temperatura máx. utilización: 200 ºC
Certifi cado acústico: APPLUS Expte. nº 12/4410 - Pérdida
de inserción de silenciadores según UNE-EN ISO 11691:2010</t>
  </si>
  <si>
    <t>centrifugas</t>
  </si>
  <si>
    <t>Total SILENCIOSOS</t>
  </si>
  <si>
    <t>Total SG04</t>
  </si>
  <si>
    <t>SG05</t>
  </si>
  <si>
    <t>Revestimientos</t>
  </si>
  <si>
    <t>PN05001</t>
  </si>
  <si>
    <t>Guarnecido de yeso</t>
  </si>
  <si>
    <t>Guarnecido de yeso de construcción B1 a buena vista, sobre paramento vertical, previa colocación de malla antiálcalis en cambios de material, y acabado de enlucido de yeso de aplicación en capa fina C6, con guardavivos.</t>
  </si>
  <si>
    <t>medianil local anexo</t>
  </si>
  <si>
    <t>nucleo central</t>
  </si>
  <si>
    <t>Total PN05001</t>
  </si>
  <si>
    <t>05001</t>
  </si>
  <si>
    <t>Enfoscado de cemento maestreado y bruñido en exteriores</t>
  </si>
  <si>
    <t>Enfoscado de cemento, maestreado, aplicado sobre un paramento vertical exterior, acabado superficial bruñido, con mortero de cemento, tipo GP CSIII W1, previa colocación de malla antiálcalis en cambios de material y en los frentes de forjado. Se medirá la superficie realmente ejecutada según especificaciones de Proyecto, deduciendo, en los huecos de superficie mayor de 4 m², el exceso sobre 4 m².</t>
  </si>
  <si>
    <t>---FACHADAS---</t>
  </si>
  <si>
    <t>ALZ. 3</t>
  </si>
  <si>
    <t>ALZ. 4</t>
  </si>
  <si>
    <t>ENTRADAS</t>
  </si>
  <si>
    <t>Total 05001</t>
  </si>
  <si>
    <t>05003B</t>
  </si>
  <si>
    <t>Alicatado gres porcelánico SALONI Menhir antracita 30x60cm</t>
  </si>
  <si>
    <t>Alicatado con gres porcelánico Saloni Menhir antracita, piezas de 30x60 cm, capacidad de absorción de agua E&lt;0,5%, grupo BIa, resistencia al deslizamiento Rd&gt;45, clase 3, colocado sobre una superficie soporte de mortero de cemento, hormigón o placa de yeso laminado, en paramentos interiores, recibido con adhesivo cementoso mejorado, C2 gris, con doble encolado, junta de separación entre 1,5 y 3 mm y lechada de color negro; incluso piezas de remate y piezas de esquina, en negro, ejecutado según detalle de proyecto. Se medirá la superficie realmente ejecutada según especificaciones de Proyecto, deduciendo los huecos de superficie mayor de 3 m².</t>
  </si>
  <si>
    <t>limpieza</t>
  </si>
  <si>
    <t>aseos PMR</t>
  </si>
  <si>
    <t>vest. masc</t>
  </si>
  <si>
    <t>Total 05003B</t>
  </si>
  <si>
    <t>05004C</t>
  </si>
  <si>
    <t>Jabonera metálica</t>
  </si>
  <si>
    <t>Jabonera metálica triangular en acero inox, C2 gris, atornillada a paramento vertical, sin junta (separación entre 1,5 y 3 mm);. El precio incluye los elementos de fijación, la protección de los elementos del entorno que puedan verse afectados durante los trabajos, resolución de puntos singulares y mano de obra. Medida la unidad totalmente ejecutada.</t>
  </si>
  <si>
    <t>Cabinas duchas</t>
  </si>
  <si>
    <t>ducha PMR</t>
  </si>
  <si>
    <t>Total 05004C</t>
  </si>
  <si>
    <t>PN0502B</t>
  </si>
  <si>
    <t>Remate chapa lacada fuente</t>
  </si>
  <si>
    <t>Remate a base de chapa lacada de parte trasera de fuente en el encuentro con el paramento vertical.</t>
  </si>
  <si>
    <t>fuente</t>
  </si>
  <si>
    <t>Total PN0502B</t>
  </si>
  <si>
    <t>05022</t>
  </si>
  <si>
    <t>Pintura plástica mate en interiores, color a elegir</t>
  </si>
  <si>
    <t>Aplicación manual de dos manos de pintura plástica color a elegir, acabado mate, textura lisa, la primera mano diluida con un 20% de agua y la siguiente sin diluir, (rendimiento: 0,1 l/m² cada mano); previa aplicación de una mano de imprimación a base de copolímeros acrílicos en suspensión acuosa, sobre paramento interior de yeso proyectado o placas de yeso laminado, vertical, de más de 3 m de altura. El precio incluye la protección de los elementos del entorno que puedan verse afectados durante los trabajos y la resolución de puntos singulares. Se medirá la superficie realmente ejecutada según especificaciones de Proyecto, con el mismo criterio que el soporte base.</t>
  </si>
  <si>
    <t>tabique sencillo 15/70/15 c/aisl</t>
  </si>
  <si>
    <t>tabique sencillo 15/70/15 (2W) c/aisl</t>
  </si>
  <si>
    <t>trasdos 15N</t>
  </si>
  <si>
    <t>trasdos 15W</t>
  </si>
  <si>
    <t>trasdos semidirecto</t>
  </si>
  <si>
    <t>TBA1</t>
  </si>
  <si>
    <t>TDA1</t>
  </si>
  <si>
    <t>TDA2</t>
  </si>
  <si>
    <t>guarnecido de yeso</t>
  </si>
  <si>
    <t>deduc. GERFLOR 7611</t>
  </si>
  <si>
    <t>deduc. GERFLOR 7721</t>
  </si>
  <si>
    <t>deduc. GERFLOR 7740</t>
  </si>
  <si>
    <t>deduc. alicatado</t>
  </si>
  <si>
    <t>deduc. espejos</t>
  </si>
  <si>
    <t>INST</t>
  </si>
  <si>
    <t>Total 05022</t>
  </si>
  <si>
    <t>05023</t>
  </si>
  <si>
    <t>Pintura plástica mate en interiores (horizontal), color a elegir</t>
  </si>
  <si>
    <t>Aplicación manual de dos manos de pintura plástica color a elegir, acabado mate, textura lisa, la primera mano diluida con un 20% de agua y la siguiente sin diluir, (rendimiento: 0,13 l/m² cada mano); previa aplicación de una mano de imprimación a base de copolímeros acrílicos en suspensión acuosa, sobre paramento interior de yeso proyectado o placas de yeso laminado, horizontal, a más de 2,80  m de altura, incluso parte proporcional de particiones verticales a más de esa altura y parte proporcional de instalaciones. Incluso plaste de interior para eliminar pequeñas imperfecciones y solución de ácido clorhídrico al 10% para eliminar las eflorescencias salinas (salitre) presentes en el 10% de la superficie soporte. El precio incluye la protección de los elementos del entorno que puedan verse afectados durante los trabajos y la resolución de puntos singulares. Se medirá la superficie realmente ejecutada medida en proyección horizontal.</t>
  </si>
  <si>
    <t>TA1</t>
  </si>
  <si>
    <t>TA2</t>
  </si>
  <si>
    <t>TA3</t>
  </si>
  <si>
    <t>tabica acústica T1</t>
  </si>
  <si>
    <t>tabica acústica T2</t>
  </si>
  <si>
    <t>cajon</t>
  </si>
  <si>
    <t>FT</t>
  </si>
  <si>
    <t>Total 05023</t>
  </si>
  <si>
    <t>05021</t>
  </si>
  <si>
    <t>Pintura pétrea mate en exteriores, color a elegir</t>
  </si>
  <si>
    <t>Aplicación manual de dos manos de pintura pétrea color a elegir, acabado mate, textura lisa, la primera mano diluida con un 15 a 20% de agua y la siguiente diluida con un 5 a 10% de agua o sin diluir, (rendimiento: 0,1 l/m² cada mano); previa aplicación de una mano de imprimación acrílica reguladora de la absorción, sobre paramento exterior de mortero. El precio incluye la protección de los elementos del entorno que puedan verse afectados durante los trabajos y la resolución de puntos singulares. Se medirá la superficie realmente ejecutada según especificaciones de Proyecto, con el mismo criterio que el soporte base.</t>
  </si>
  <si>
    <t>s/ enfoscado cemento exterior</t>
  </si>
  <si>
    <t>Total 05021</t>
  </si>
  <si>
    <t>05024</t>
  </si>
  <si>
    <t>Pintura esmalte sintético negro mate sobre hierro o acero</t>
  </si>
  <si>
    <t>Esmalte sintético, color negro, acabado mate, sobre superficie de hierro o acero, limpieza y preparación de la superficie a pintar, mediante medios manuales hasta dejarla exenta de grasas, dos manos de imprimación, con un espesor mínimo de película seca de 45 micras por mano (rendimiento: 0,111 l/m²) y dos manos de acabado con esmalte sintético con un espesor mínimo de película seca de 35 micras por mano (rendimiento: 0,08 l/m²). Se medirá la superficie realmente ejecutada según especificaciones de Proyecto, por una sola cara, considerando la superficie que encierran, definida por sus dimensiones máximas.</t>
  </si>
  <si>
    <t>rejillas fachada</t>
  </si>
  <si>
    <t>barandillas</t>
  </si>
  <si>
    <t>B1</t>
  </si>
  <si>
    <t>B2</t>
  </si>
  <si>
    <t>B3</t>
  </si>
  <si>
    <t>B4</t>
  </si>
  <si>
    <t>B5</t>
  </si>
  <si>
    <t>B6</t>
  </si>
  <si>
    <t>B7</t>
  </si>
  <si>
    <t>B8</t>
  </si>
  <si>
    <t>B9</t>
  </si>
  <si>
    <t>B10</t>
  </si>
  <si>
    <t>B11</t>
  </si>
  <si>
    <t>B12</t>
  </si>
  <si>
    <t>B13</t>
  </si>
  <si>
    <t>B14</t>
  </si>
  <si>
    <t>Total 05024</t>
  </si>
  <si>
    <t>PN05024</t>
  </si>
  <si>
    <t>Pintura esmalte sintético sobre madera</t>
  </si>
  <si>
    <t>Aplicación manual de dos manos de esmalte sintético mate para interior, color blanco, diluidas con un 5% a 15% de diluyente, (rendimiento: 0,067 l/m² cada mano); previa aplicación de una mano de imprimación selladora para interior y exterior, formulada con resinas alcídicas y pigmentos seleccionados, color blanco, para aplicar con brocha, rodillo o pistola, (rendimiento: 0,113 l/m²), sobre puertas de madera, etc, en interiores</t>
  </si>
  <si>
    <t>P3</t>
  </si>
  <si>
    <t>P5</t>
  </si>
  <si>
    <t>Total PN05024</t>
  </si>
  <si>
    <t>05326</t>
  </si>
  <si>
    <t>Pintura tipo pizarra</t>
  </si>
  <si>
    <t>Aplicación manual de dos manos de pintura tipo pizarra color a elegir, acabado mate, textura lisa, la primera mano diluida con un 20% de agua y la siguiente sin diluir, (rendimiento: 0,1 l/m² cada mano); previa aplicación de una mano de imprimación a base de copolímeros acrílicos en suspensión acuosa, sobre paramento interior de yeso proyectado o placas de yeso laminado, vertical, de más de 3 m de altura. El precio incluye la protección de los elementos del entorno que puedan verse afectados durante los trabajos y la resolución de puntos singulares. Se medirá la superficie realmente ejecutada según especificaciones de Proyecto, con el mismo criterio que el soporte base.</t>
  </si>
  <si>
    <t>Total 05326</t>
  </si>
  <si>
    <t>05017D</t>
  </si>
  <si>
    <t>Revestimiento mural GERFLOR Manhattan 7611 Snow</t>
  </si>
  <si>
    <t>Revestimiento mural Gerflor Manhattan 7611 Snow en paramentos verticales, fijación con cola celulósica, soluble en agua, sobre la superficie regularizada de paramentos verticales interiores, incluso pequeño material, mano de obra, elementos auxiliares, cantoneras y piezas especiales para encuentros singulares. Se medirá la superficie realmente ejecutada según especificaciones de Proyecto, deduciendo los huecos de superficie mayor de 2 m².</t>
  </si>
  <si>
    <t>entrada vestuarios</t>
  </si>
  <si>
    <t>Total 05017D</t>
  </si>
  <si>
    <t>PN0517F</t>
  </si>
  <si>
    <t>Revestimiento mural GERFLOR Manhattan 7721 Mist</t>
  </si>
  <si>
    <t>Revestimiento mural Gerflor Manhattan 7721 Mist en paramentos verticales, fijación con cola celulósica, soluble en agua, sobre la superficie regularizada de paramentos verticales interiores, incluso pequeño material, mano de obra, elementos auxiliares, cantoneras y piezas especiales para encuentros singulares. Se medirá la superficie realmente ejecutada según especificaciones de Proyecto, deduciendo los huecos de superficie mayor de 2 m².</t>
  </si>
  <si>
    <t>peso libre / CROSS</t>
  </si>
  <si>
    <t>zona de salto</t>
  </si>
  <si>
    <t>Total PN0517F</t>
  </si>
  <si>
    <t>PN0517G</t>
  </si>
  <si>
    <t>Revestimiento mural GERFLOR Manhattan 7740 Fabric Silk</t>
  </si>
  <si>
    <t>Revestimiento mural Gerflor Manhattan 7740 Fabric Silk en paramentos verticales, fijación con cola celulósica, soluble en agua, sobre la superficie regularizada de paramentos verticales interiores, incluso pequeño material, mano de obra, elementos auxiliares, cantoneras y piezas especiales para encuentros singulares. Se medirá la superficie realmente ejecutada según especificaciones de Proyecto, deduciendo los huecos de superficie mayor de 2 m².</t>
  </si>
  <si>
    <t>Fuerzo II</t>
  </si>
  <si>
    <t>pasillo a vest.</t>
  </si>
  <si>
    <t>Total PN0517G</t>
  </si>
  <si>
    <t>0602107</t>
  </si>
  <si>
    <t>Rodapié MDF prelacado 70x10 mm</t>
  </si>
  <si>
    <t>Rodapié de MDF hidrófugo, de 70x10 mm, prelacado en color según proyecto, fijado al paramento mediante adhesivo de montaje. Se medirá la longitud realmente ejecutada según especificaciones de Proyecto.</t>
  </si>
  <si>
    <t>GERFLOR 7611</t>
  </si>
  <si>
    <t>GERFLOR 7740</t>
  </si>
  <si>
    <t>AGILITY</t>
  </si>
  <si>
    <t>OFICINA</t>
  </si>
  <si>
    <t>SALIDA EMERG</t>
  </si>
  <si>
    <t>VESTUARIOS</t>
  </si>
  <si>
    <t>Total 0602107</t>
  </si>
  <si>
    <t>0602112</t>
  </si>
  <si>
    <t>Rodapié MDF prelacado 120x10 mm</t>
  </si>
  <si>
    <t>Rodapié de MDF hidrófugo, de 120x10 mm, prelacado en color según proyecto, fijado al paramento mediante adhesivo de montaje. Se medirá la longitud realmente ejecutada según especificaciones de Proyecto.</t>
  </si>
  <si>
    <t>ENMARCADO ENTRADAS</t>
  </si>
  <si>
    <t>Sala Agility</t>
  </si>
  <si>
    <t>Interior Agility</t>
  </si>
  <si>
    <t>Total 0602112</t>
  </si>
  <si>
    <t>Total SG05</t>
  </si>
  <si>
    <t>SG06</t>
  </si>
  <si>
    <t>Pavimentos</t>
  </si>
  <si>
    <t>05007</t>
  </si>
  <si>
    <t>Umbral de piedra natural abujardada</t>
  </si>
  <si>
    <t>Umbral para remate de puerta de entrada de piedra natural abujardada de 20 mm de espesor, empotrado en las jambas, cubriendo la rampa de acceso en la puerta de entrada; recibido con mortero de cemento industrial, con aditivo hidrófugo, M-10; y rejuntado entre piezas y de las uniones con los muros con mortero de juntas especial para piedra natural. Se medirá la superficie realmente ejecutada según especificaciones de Proyecto, incluyendo los empotramientos en las jambas.</t>
  </si>
  <si>
    <t>SG3</t>
  </si>
  <si>
    <t>zaguan entrada</t>
  </si>
  <si>
    <t>Total 05007</t>
  </si>
  <si>
    <t>06006B</t>
  </si>
  <si>
    <t>Solado baldosas gres porcelánico SALONI Menhir 30x60cm</t>
  </si>
  <si>
    <t>Solado de baldosas cerámicas de gres porcelánico SALONI Menhir 30x60cm antracita, capacidad de absorción de agua E&lt;0,5%, grupo BIa, resistencia al deslizamiento Rd&gt;45, clase 3, recibidas con adhesivo cementoso de fraguado normal, C1 sin ninguna característica adicional, color gris con doble encolado y rejuntadas con mortero de juntas cementoso tipo L, color negro, para juntas de hasta 3 mm. Se medirá la superficie realmente ejecutada según especificaciones de Proyecto.</t>
  </si>
  <si>
    <t>SG1</t>
  </si>
  <si>
    <t>Total 06006B</t>
  </si>
  <si>
    <t>06007B</t>
  </si>
  <si>
    <t>Rodapié gres porcelánico SALONI Menhir 8x60cm</t>
  </si>
  <si>
    <t>Rodapié cerámico de gres porcelánico SALONI Menhir antracita, de 8 cm, recibido con adhesivo cementoso de uso exclusivo para interiores, Ci sin ninguna característica adicional y rejuntado con mortero de juntas cementoso tipo CG 2, color negro para juntas de 3 a 1,5 mm. Se medirá la longitud realmente ejecutada según especificaciones de Proyecto. No se colocará en la parte trasera de las taquillas.</t>
  </si>
  <si>
    <t>MASC</t>
  </si>
  <si>
    <t>deduc.taquillas</t>
  </si>
  <si>
    <t>FEM</t>
  </si>
  <si>
    <t>deduc. taquillas</t>
  </si>
  <si>
    <t>LIMPIEZA</t>
  </si>
  <si>
    <t>Total 06007B</t>
  </si>
  <si>
    <t>PN06007B</t>
  </si>
  <si>
    <t>Peldaño gres porcelánico SALONI</t>
  </si>
  <si>
    <t>Revestimiento de escalera interior recta de un tramo con peldaños de 100 cm de anchura, con piezas de gres porcelánico SALONI Menhir antracita,  capacidad de absorción de agua E&lt;0,5%, grupo BIa, resistencia al deslizamiento Rd&gt;45, clase 3, recibidas con adhesivo cementoso de fraguado normal, C1 sin ninguna característica adicional, color gris con doble encolado y rejuntadas con mortero de juntas cementoso tipo L, color negro, para juntas de hasta 3 mm.</t>
  </si>
  <si>
    <t>Total PN06007B</t>
  </si>
  <si>
    <t>06025</t>
  </si>
  <si>
    <t>Pavimento vinílico GERFLOR Bostonian Oak Honey</t>
  </si>
  <si>
    <t>Pavimento vinílico decorativo de la marca GERFLOR CREATION 30, de 2 mm. de espesor, Ref 0851 Bostonian Oak Honey, sistema "click", incluso base soporte y pasta niveladora. Capa de uso transparente de 0,30 mm. de PVC puro, sin cargas minerales, con un film decorado, y un reverso compacto de PVC. Prensado y grabado a alta presión. Antiestático y  acabado con tratamiento poliuretánico PUR+ Matt. Se medirá la superficie realmente ejecutada según especificaciones de Proyecto, deduciendo los huecos de superficie mayor de 1 m².</t>
  </si>
  <si>
    <t>PV1</t>
  </si>
  <si>
    <t>acceso vest.</t>
  </si>
  <si>
    <t>Total 06025</t>
  </si>
  <si>
    <t>PN06026</t>
  </si>
  <si>
    <t>Pavimento vinílico GERFLOR Oak Fantasy Brown</t>
  </si>
  <si>
    <t>Pavimento vinílico decorativo de la marca GERFLOR CREATION 30, de 2 mm. de espesor, Ref.1294 Oak Fantasy Brown,  sistema "click", incluso base soporte y pasta niveladora. Capa de uso transparente de 0,30 mm. de PVC puro, sin cargas minerales, con un film decorado, y un reverso compacto de PVC. Prensado y grabado a alta presión. Antiestático y  acabado con tratamiento poliuretánico PUR+ Matt. Se medirá la superficie realmente ejecutada según especificaciones de Proyecto, deduciendo los huecos de superficie mayor de 1 m².</t>
  </si>
  <si>
    <t>PV2</t>
  </si>
  <si>
    <t>Fuerza</t>
  </si>
  <si>
    <t>Total PN06026</t>
  </si>
  <si>
    <t>PN06027</t>
  </si>
  <si>
    <t>Pavimento de parquet laminado GERFLOR Bostonian Oak Beige</t>
  </si>
  <si>
    <t>Pavimento vinílico de la marca GERFLOR modelo CREATION 30 CLIC SYSTEM heterogéneo de 4,5 mm. de espesor, Ref. 0853 Bostonian Oak Beige, sistema "Click". Capa de uso de 0,40 mm calandrada, transparente sin cargas minerales, sobre un film decorado. Pérdida de espesor según EN 660.2 con valor = 2,0 mm3 (Grupo T de abrasión). Tiene un reverso compacto ecológico con Tecnologia Duo Core consistente en una capa inferior de núcleo rígido reforzada con una malla de fibra de vidrio y combinada con una capa superior de núcleo flexible que proporciona suavidad y confort a la pisada. El conjunto está prensado a alta presión. Antiestático. Con tratamiento poliuretánico reticulado PUR+ Matt que facilita el mantenimiento y evita el decapado y metalización iniciales. El pavimento tiene una extremadamente baja emisión de COV, más de 40 veces inferior a los límites fijados por normas europeas. Se produce en una fábrica dotada de triple certificación ISO 9001 (calidad), ISO 14001 (medioambiental) e ISO 50001 (gestión energética). Instalación autoportante mediante sistema clic vertical exclusivo de Gerflor. Según CTE – 2010 (DB-SI) cumple el requerimiento de resistencia al fuego (Bfls1). Emisión de Compuestos Orgánicos Volátiles Totales (TVOC) &lt; 10 mg/m3 al cabo de 28 días según ISO 16000-6. Se medirá la superficie realmente ejecutada según especificaciones de Proyecto, deduciendo los huecos de superficie mayor de 1 m².</t>
  </si>
  <si>
    <t>PV3</t>
  </si>
  <si>
    <t>Total PN06027</t>
  </si>
  <si>
    <t>06014A4G</t>
  </si>
  <si>
    <t>Pavimento caucho SBR GORILASTIC Fullblack 1000x500x40mm GRUESO</t>
  </si>
  <si>
    <t>Pavimento absorbedor de impactos, formado por baldosas de caucho reciclado SBR de GORILASTIC de 40mm. espesor HARDIMPACT u otro fabricante siempre previa aceptación por parte de DF, color según proyecto, de 1000x500x40 mm, recibidas con adhesivo especial de poliuretano bicomponente, sobre una superficie base. Se medirá la superficie realmente ejecutada según especificaciones de Proyecto.</t>
  </si>
  <si>
    <t>SC1</t>
  </si>
  <si>
    <t>Total 06014A4G</t>
  </si>
  <si>
    <t>06014A4GMZR</t>
  </si>
  <si>
    <t>Pavimento Macizo caucho SBR GORILASTIC rojo 1000x500x40mm GRUESO</t>
  </si>
  <si>
    <t>Pavimento MACIZO absorbedor de impactos, formado por baldosas de caucho reciclado SBR de GORILASTIC de 40mm. espesor HARDIMPACT u otro fabricante siempre previa aceptación por parte de DF, color ROJO según proyecto, de 1000x500x40 mm, recibidas con adhesivo especial de poliuretano bicomponente, sobre una superficie base. Se medirá la superficie realmente ejecutada según especificaciones de Proyecto.</t>
  </si>
  <si>
    <t>SC2</t>
  </si>
  <si>
    <t>Total 06014A4GMZR</t>
  </si>
  <si>
    <t>06024</t>
  </si>
  <si>
    <t>Perfil de transición de aluminio macizo, 50x2mm</t>
  </si>
  <si>
    <t>Perfil de transición entre pavimentos fabricado íntegramente en aluminio estrusionado, acabado plata mate, modelo "RAMPA MACIZA 2MM" de pletinas DICAR. Se medira longitud realmente ejecutada según las especificaciones de proyecto</t>
  </si>
  <si>
    <t>P-2</t>
  </si>
  <si>
    <t>Total 06024</t>
  </si>
  <si>
    <t>06030</t>
  </si>
  <si>
    <t>Perfil de remate en Z de aluminio macizo, 80x2mm</t>
  </si>
  <si>
    <t>Perfil en Z de transición  para salvar desniveles entre pavimentos, fabricado íntegramente en aluminio estrusionado, acabado plata mate, incluso corte y pliegues, material de agarre y tornillería. Se medira longitud realmente ejecutada según las especificaciones de proyecto.</t>
  </si>
  <si>
    <t>P-1</t>
  </si>
  <si>
    <t>Total 06030</t>
  </si>
  <si>
    <t>060235</t>
  </si>
  <si>
    <t>Cinta para balizamiento amarilla y negra</t>
  </si>
  <si>
    <t>Cinta adhesiva de señalización en vinilo a rayas amarillas y negra, de 15mm de anchura. Medida la longitud lineal realmente instalada.</t>
  </si>
  <si>
    <t>Total 060235</t>
  </si>
  <si>
    <t>06DELH07</t>
  </si>
  <si>
    <t>Demolición de encofrado de ladrillo en pavimentos</t>
  </si>
  <si>
    <t>Demolición de encofrado de fábrica formado por ladrillo hueco sencillo de 7 cm de espesor, con medios manuales, sin afectar a la estabilidad de los elementos constructivos contiguos, y carga manual sobre camión o contenedor. El precio incluye la limpieza para colocación de bandas de copoprén. Se medirá la longitud realmente ejecutada según especificaciones de Proyecto.</t>
  </si>
  <si>
    <t>EPS 2cm</t>
  </si>
  <si>
    <t>RECYPREN 2cm</t>
  </si>
  <si>
    <t>Total 06DELH07</t>
  </si>
  <si>
    <t>06PE02</t>
  </si>
  <si>
    <t>Banda de poliestireno expandido de 2 cm</t>
  </si>
  <si>
    <t>Banda de panel rígido de poliestireno expandido de 20 mm de espesor y altura variable. Incluso colocación evitando contacto de mortero autonivelante y trasdosado acústico. Se medirá la longitud realmente ejecutada según especificaciones de Proyecto.</t>
  </si>
  <si>
    <t>ESP 2cm.</t>
  </si>
  <si>
    <t>Total 06PE02</t>
  </si>
  <si>
    <t>PN06PE02COP2</t>
  </si>
  <si>
    <t>Banda de recypren de 2 cm</t>
  </si>
  <si>
    <t>Banda de recypren de 20 mm de espesor y altura variable. Incluso colocación evitando contacto de mortero autonivelante. Se medirá la longitud realmente ejecutada según especificaciones de Proyecto.</t>
  </si>
  <si>
    <t>prev</t>
  </si>
  <si>
    <t>Total PN06PE02COP2</t>
  </si>
  <si>
    <t>PN06PE02COP</t>
  </si>
  <si>
    <t>Banda de recypren 3cm._BASE</t>
  </si>
  <si>
    <t>Colocación de banda de recyprén de 3cm. de espesor y 7cm. de ancho, sobre forjado en hueco generado por encofrado de ladrillo en juntas entre formación de suelos acústicos.</t>
  </si>
  <si>
    <t>Total PN06PE02COP</t>
  </si>
  <si>
    <t>PC06PE02RELL</t>
  </si>
  <si>
    <t>Relleno hueco hormigón</t>
  </si>
  <si>
    <t>Relleno de hormigón en hueco generado por encofrado de ladrillo en juntas entre formación de suelos acústicos, de 7cm. de espesor y altura variable, según planos de proyecto.</t>
  </si>
  <si>
    <t>Total PC06PE02RELL</t>
  </si>
  <si>
    <t>PCENCF02</t>
  </si>
  <si>
    <t>ENCOFRADO LADRILLO 7cm.</t>
  </si>
  <si>
    <t>Encofrado de fábrica de 7 cm de espesor, realizada con ladrillo cerámico y recibida con mortero de cemento, industrial, M-5, para solera.</t>
  </si>
  <si>
    <t>Total PCENCF02</t>
  </si>
  <si>
    <t>Total SG06</t>
  </si>
  <si>
    <t>SG07</t>
  </si>
  <si>
    <t>Carpinterías y Vidrios</t>
  </si>
  <si>
    <t>07002</t>
  </si>
  <si>
    <t>Carpintería aluminio lacado, gama media rotura puente térmico</t>
  </si>
  <si>
    <t>Carpintería de aluminio lacado especial, con 60 micras de espesor mínimo de película seca, en cerramiento de zaguanes de entrada al edificio, formada por hojas fijas y practicables; certificado de conformidad marca de calidad QUALICOAT, gama media, con rotura de puente térmico, con clasificación a la permeabilidad al aire según UNE-EN 12207, a la estanqueidad al agua según UNE-EN 12208 y a la resistencia a la carga del viento según UNE-EN 12210, con premarco; compuesta por perfiles extrusionados formando cercos y hojas de 1,5 mm de espesor mínimo en perfiles estructurales, herrajes de colgar, cerradura, manivela y abrepuertas, juntas de acristalamiento de EPDM, tornillería de acero inoxidable, elementos de estanqueidad, accesorios y utillajes de mecanizado homologados. Incluso silicona para sellado perimetral de las juntas exterior e interior, entre la carpintería y la obra. El precio no incluye el recibido en obra del premarco. Se medirá, con las dimensiones del hueco, la superficie realmente ejecutada según especificaciones de Proyecto.</t>
  </si>
  <si>
    <t>P1</t>
  </si>
  <si>
    <t>V1</t>
  </si>
  <si>
    <t>V2</t>
  </si>
  <si>
    <t>Total 07002</t>
  </si>
  <si>
    <t>07003</t>
  </si>
  <si>
    <t>Carpintería aluminio lacado, gama básica</t>
  </si>
  <si>
    <t>Carpintería de aluminio lacado especial, con 60 micras de espesor mínimo de película seca, en cerramiento de zaguanes de entrada al edificio, formada por hojas fijas y practicables; certificado de conformidad marca de calidad QUALICOAT, gama básica, con clasificación a la permeabilidad al aire según UNE-EN 12207, a la estanqueidad al agua según UNE-EN 12208 y a la resistencia a la carga del viento según UNE-EN 12210, con premarco; compuesta por perfiles extrusionados formando cercos y hojas de 1,5 mm de espesor mínimo en perfiles estructurales, herrajes de colgar, cerradura, manivela y abrepuertas, juntas de acristalamiento de EPDM, tornillería de acero inoxidable, elementos de estanqueidad, accesorios y utillajes de mecanizado homologados. Incluso silicona para sellado perimetral de las juntas exterior e interior, entre la carpintería y la obra. El precio no incluye el recibido en obra del premarco. Se medirá, con las dimensiones del hueco, la superficie realmente ejecutada según especificaciones de Proyecto.</t>
  </si>
  <si>
    <t>P2</t>
  </si>
  <si>
    <t>P6</t>
  </si>
  <si>
    <t>V3</t>
  </si>
  <si>
    <t>Total 07003</t>
  </si>
  <si>
    <t>0706662662</t>
  </si>
  <si>
    <t>Vidrio termoacústico CLIMALIT SILENCE 66.2Si(16air)66.2Si</t>
  </si>
  <si>
    <t>Doble acristalamiento laminar acústico,  CLIMALIT SILENCE 66.2Si(16air)66.2Si, conjunto formado por vidrio exterior laminar acústico de 6+6 mm compuesto por dos lunas de vidrio de 6 mm, unidas mediante dos láminas incolora de butiral de polivinilo cámara de aire deshidratada con perfil separador de aluminio y doble sellado perimetral, de 16 mm, y vidrio interior laminar acústico de 6+6 mm compuesto por dos lunas de vidrio de 6 mm, unidas mediante dos láminas incolora de butiral de polivinilo; 26 mm de espesor total, fijado sobre carpintería con acuñado mediante calzos de apoyo perimetrales y laterales, sellado en frío con silicona sintética incolora, compatible con el material soporte. Se medirá la superficie realmente ejecutada según especificaciones de Proyecto, sumando, para cada una de las piezas, la superficie resultante de redondear por exceso cada una de sus aristas a múltiplos de 30 mm. Se medirá la superficie realmente ejecutada según especificaciones de Proyecto.</t>
  </si>
  <si>
    <t>Total 0706662662</t>
  </si>
  <si>
    <t>07066</t>
  </si>
  <si>
    <t>Vidrio laminar de seguridad, 6+6 mm</t>
  </si>
  <si>
    <t>Vidrio laminar de seguridad, compuesto por dos lunas de 6 mm de espesor unidas mediante una lámina incolora de butiral de polivinilo, de 0,38 mm de espesor, clasificación de prestaciones 2B2, según UNE-EN 12600, fijado sobre carpintería con acuñado mediante calzos de apoyo perimetrales y laterales, sellado en frío con silicona sintética incolora (no acrílica), compatible con el material soporte. Se medirá la superficie realmente ejecutada según especificaciones de Proyecto, sumando, para cada una de las piezas, la superficie resultante de redondear por exceso cada una de sus aristas a múltiplos de 30 mm. Se medirá la superficie realmente ejecutada según especificaciones de Proyecto.</t>
  </si>
  <si>
    <t>Total 07066</t>
  </si>
  <si>
    <t>PN070075-100</t>
  </si>
  <si>
    <t>Puerta tablero MDF prelacada, 1 hoja corredera 92,5cm exterior</t>
  </si>
  <si>
    <t>Puerta interior corredera ciega, de una hoja de 210x92,5x4,5 cm, de tablero de MDF para dejar un paso de 82,5cm como mínimo, prelacada en color según Proyecto, con moldura de forma recta; precerco de pino país de 120x35 mm; galces de MDF de 120x20 mm; tapajuntas de MDF de 100x10 mm; con herrajes de colgar y de cierre (condena interior en aseos). Se medirá el número de unidades realmente ejecutadas según especificaciones de Proyecto.</t>
  </si>
  <si>
    <t>Total PN070075-100</t>
  </si>
  <si>
    <t>07075-90AB</t>
  </si>
  <si>
    <t>Puerta tablero MDF prelacada, 1 hoja abatible 92 cm c/cerradura</t>
  </si>
  <si>
    <t>Puerta interior abatible, ciega, de una hoja de 203x92,5x3,5 cm, de tablero de MDF, acabada en crudo para lacar en obra, con moldura de forma recta; precerco de pino país de 90x35 mm; galces de MDF de 90x20 mm; tapajuntas de MDF de 100x10 mm; con herrajes de colgar y de cierre y cerradura según proyecto . Se medirá el número de unidades realmente ejecutadas según especificaciones de Proyecto.</t>
  </si>
  <si>
    <t>Total 07075-90AB</t>
  </si>
  <si>
    <t>07077-90AT</t>
  </si>
  <si>
    <t>Puerta cortafuegos EI2 60-C5, 1 hoja 92 cm, c/antipánico</t>
  </si>
  <si>
    <t>Puerta cortafuegos de acero galvanizado homologada, EI2 60-C5, de una hoja, 925x2050 mm de luz y altura de paso, acabado lacado en color según proyecto, con cierrapuertas para uso moderado, barra antipánico, tapa ciega para la cara exterior. Se medirá el número de unidades realmente ejecutadas según especificaciones de Proyecto.</t>
  </si>
  <si>
    <t>P8</t>
  </si>
  <si>
    <t>Total 07077-90AT</t>
  </si>
  <si>
    <t>07077-100AT</t>
  </si>
  <si>
    <t>Puerta cortafuegos EI2 60-C5, 1 hoja 102cm, c/antipánico</t>
  </si>
  <si>
    <t>Puerta cortafuegos de acero galvanizado homologada, EI2 60-C5, de una hoja, 1025x2050 mm de luz y altura de paso, acabado lacado en color según proyecto, con cierrapuertas para uso moderado, barra antipánico, tapa ciega para la cara exterior. Se medirá el número de unidades realmente ejecutadas según especificaciones de Proyecto.</t>
  </si>
  <si>
    <t>P7</t>
  </si>
  <si>
    <t>Total 07077-100AT</t>
  </si>
  <si>
    <t>PN07077-100AT</t>
  </si>
  <si>
    <t>Puerta cortafuegos EI2 60-C5, 1 hoja 102cm, s/antipánico</t>
  </si>
  <si>
    <t>Puerta cortafuegos de acero galvanizado homologada, EI2 60-C5, de una hoja, 1025x2050 mm de luz y altura de paso, acabado lacado en color según proyecto, con cierrapuertas para uso moderado, tapa ciega para la cara exterior. Se medirá el número de unidades realmente ejecutadas según especificaciones de Proyecto.</t>
  </si>
  <si>
    <t>P4</t>
  </si>
  <si>
    <t>Total PN07077-100AT</t>
  </si>
  <si>
    <t>07025</t>
  </si>
  <si>
    <t>Muelle cierrapuertas sobre puerta de aluminio</t>
  </si>
  <si>
    <t>Muelle cierrapuertas aéreo sobre puerta de alumino, para un uso frecuente. Se medirá el número de unidades realmente ejecutadas según especificaciones de Proyecto.</t>
  </si>
  <si>
    <t>Total 07025</t>
  </si>
  <si>
    <t>12007</t>
  </si>
  <si>
    <t>Electroimán para retención de puerta cortafuegos</t>
  </si>
  <si>
    <t>Electroimán para retención de puerta cortafuegos, de 24 Vcc y 590 N de fuerza máxima de retención, con caja de bornes de ABS, pulsador de desbloqueo y placa de anclaje articulada. Incluso elementos de fijación.</t>
  </si>
  <si>
    <t>Total 12007</t>
  </si>
  <si>
    <t>07064</t>
  </si>
  <si>
    <t>Espejo incoloro 5 mm</t>
  </si>
  <si>
    <t>Espejo incoloro, de 5 mm de espesor, con canteado perimetral y protegido con pintura de color plata en su cara posterior, fijado con masilla al paramento. Se medirá la superficie realmente ejecutada según especificaciones de Proyecto.</t>
  </si>
  <si>
    <t>E1</t>
  </si>
  <si>
    <t>E2</t>
  </si>
  <si>
    <t>E3</t>
  </si>
  <si>
    <t>E4</t>
  </si>
  <si>
    <t>E5</t>
  </si>
  <si>
    <t>E6</t>
  </si>
  <si>
    <t>E7</t>
  </si>
  <si>
    <t>Total 07064</t>
  </si>
  <si>
    <t>07023</t>
  </si>
  <si>
    <t>Malla antipájaros en protección de hueco de ventilación</t>
  </si>
  <si>
    <t>Malla antipájaros simple torsión, de 10 mm de paso de malla y 1,1 mm de diámetro, acabado galvanizado y marco de perfil L 30.3 de acero galvanizado. Se medirá la superficie realmente ejecutada según especificaciones de Proyecto.</t>
  </si>
  <si>
    <t>Total 07023</t>
  </si>
  <si>
    <t>07026B</t>
  </si>
  <si>
    <t>Barandilla de acero h=90cm</t>
  </si>
  <si>
    <t>Barandilla de 90 cm de altura, formada por: bastidor compuesto de barandal superior e inferior de tubo circular de perfil hueco de acero laminado en frío de diámetro 45 mm y montantes de redondo de perfil macizo de acero laminado en caliente de diámetro 20 mm con una separación de 100 cm entre sí; entrepaño para relleno de los huecos del bastidor compuesto de barrotes verticales de pletina de perfil macizo de acero laminado en caliente de 40x6 mm con una separación de 10 cm y pasamanos de tubo cuadrado de perfil hueco de acero laminado en frío de 20x20x1,5 mm, fijada mediante anclaje químico con varillas roscadas. Se medirá, en la dirección del pasamanos, a ejes, la longitud realmente ejecutada según especificaciones de Proyecto.</t>
  </si>
  <si>
    <t>Total 07026B</t>
  </si>
  <si>
    <t>PN07026A2</t>
  </si>
  <si>
    <t>Doble pasamanos de acero c/ montantes</t>
  </si>
  <si>
    <t>Barandilla de 90 cm de altura, formada por: bastidor compuesto de doble pasamanos de tubo perfil hueco de acero laminado en frío de diámetro 50 mm a 90cm de altura y a 75cm de altura respectivamente y montantes de redondo de perfil macizo de acero laminado en caliente de diámetro 20 mm con una separación de 100 cm entre sí, fijados mediante anclaje químico con varillas roscadas Se medirá, en la dirección del pasamanos, a ejes, la longitud realmente ejecutada según especificaciones de Proyecto.</t>
  </si>
  <si>
    <t>Total PN07026A2</t>
  </si>
  <si>
    <t>070278</t>
  </si>
  <si>
    <t>Doble pasamanos de acero galvanizado tubo 50 mm</t>
  </si>
  <si>
    <t>Doble pasamanos recto metálico, formado por tubo hueco de acero galvanizado, de 50 mm de diámetro, con soportes metálicos fijados al paramento mediante anclaje mecánico con tacos de nylon y tornillos de acero, a 90cm de altura y a 75cm de altura respectivamente, fijados mediante anclaje químico con varillas roscadas.. Se medirá, a ejes, la longitud realmente ejecutada según especificaciones de Proyecto.</t>
  </si>
  <si>
    <t>Total 070278</t>
  </si>
  <si>
    <t>07027</t>
  </si>
  <si>
    <t>Pasamanos de acero galvanizado tubo 50 mm</t>
  </si>
  <si>
    <t>Pasamanos recto metálico, formado por tubo hueco de acero galvanizado, de 50 mm de diámetro, con soportes metálicos fijados al paramento mediante anclaje mecánico con tacos de nylon y tornillos de acero. Se medirá, a ejes, la longitud realmente ejecutada según especificaciones de Proyecto.</t>
  </si>
  <si>
    <t>Total 07027</t>
  </si>
  <si>
    <t>07022</t>
  </si>
  <si>
    <t>Estructura acero separadora de zonas, pintada en varios colores</t>
  </si>
  <si>
    <t>Estructura decorativa separadora de zonas, en acero laminado UNE-EN 10025 S275JR, en perfiles laminados en caliente, piezas simples rectangulares 100x30x2 mm, acabado con imprimación antioxidante. Trabajado y montado en taller, para colocar con uniones soldadas en obra. Incluso posterior aplicación manual de dos manos de esmalte sintético de secado rápido, a base de resinas alquídicas, diferentes colores, acabado brillante, (rendimiento: 0,077 l/m² cada mano); previa aplicación de una mano de imprimación sintética antioxidante de secado rápido, a base de resinas alquídicas, color gris, acabado mate. Incluso rigidizadores y detalles de apoyos a suelo y/o paredes conforme a proyecto. Se medirá la superficie realmente ejecutada según especificaciones de Proyecto tomándose la altura de medición la distancia desde la base hasta la altura del perfil de mayor altura.</t>
  </si>
  <si>
    <t>valla separadora entrada</t>
  </si>
  <si>
    <t>Total 07022</t>
  </si>
  <si>
    <t>075956</t>
  </si>
  <si>
    <t>Perfil L aluminio remate de escalón</t>
  </si>
  <si>
    <t>Perfil aluminio en L 50x50 lacado en negro, para remate de escalón o bordillo, fijado mecánicamente. Medida la longitud ejecutada.</t>
  </si>
  <si>
    <t>ESCALERAS</t>
  </si>
  <si>
    <t>zonas de paso</t>
  </si>
  <si>
    <t>Total 075956</t>
  </si>
  <si>
    <t>07039</t>
  </si>
  <si>
    <t>Barra antipánico</t>
  </si>
  <si>
    <t>Suministro e instalación de barra antipánico en hoja con cierre inferior y superior y superior, medida de alto 2500 mm. Medida la unidad realmente ejecutada</t>
  </si>
  <si>
    <t>Total 07039</t>
  </si>
  <si>
    <t>074569</t>
  </si>
  <si>
    <t>Celosía de lamas fijas orientadas 45º</t>
  </si>
  <si>
    <t>Celosía fija con sujeciones de aluminio y lamas orientadas de aluminio, de 80 mm de ancho, acabado lacado, montada mediante atornillado en obra de fábrica.</t>
  </si>
  <si>
    <t>Total 074569</t>
  </si>
  <si>
    <t>07018A</t>
  </si>
  <si>
    <t>Soporte espejos con tablero MDF</t>
  </si>
  <si>
    <t>Soporte de espejos compuesto por tablero de fibras de madera y resinas sintéticas de densidad media (MDF), hidrófugo, sin recubrimiento, de 19 mm de espesor, clase resistente C18 según UNE-EN 338 y UNE-EN 1912 y protección frente a agentes bióticos que se corresponde con la clase de penetración NP2 según UNE-EN 351-1, trabajado en taller y el correcto transporte, atornillado a pared. Se medirá la superficie realmente ejecutada según especificaciones de Proyecto.</t>
  </si>
  <si>
    <t>Total 07018A</t>
  </si>
  <si>
    <t>01234PP10</t>
  </si>
  <si>
    <t>Suministro y colocación de portería aparcapatinetes de 10 plazas</t>
  </si>
  <si>
    <t>Suministro y colocación de portería aparcapatinetes con espacio para 10 patinetes, modelo E-Roller en acero zincado o acero inoxidable AISI 304, a elegir según indicaciones del cliente, de formas redondeadas que permite aparcar los scooters o patinetes manuales o eléctricos y además bloquearlos con la ayuda de un candado. Válido para patinetes de hasta 50 mm de diámetro de vástago. Incluso mano de obra, aparamenta y demás elementos para su correcta colocación y funcionamiento. Medida la unidades realmente ejecutada según proyecto.</t>
  </si>
  <si>
    <t>Total 01234PP10</t>
  </si>
  <si>
    <t>PNBARAND</t>
  </si>
  <si>
    <t>Barandilla ac. inox</t>
  </si>
  <si>
    <t>Barandilla de acero inoxidable AISI 304, formado por montantes de tubo de acero de 45mm. de diametro y 100cm. de altura. La parte central llevará una placa de policarbonato transparente.
El pedestal del portillo se sujeta al suelo por la pletina de la base, mediante taco químico con varilla roscada y tuercas (8 o 10mm embutidos 15cm,), con el fin de que quede perfectamente fijado y prevenir problemas derivados de cabeceos y efecto palanca producidos por los usuarios.
En caso de que la zona a donde vaya a ser instalado, tenga poca base de hormigón, o sea del tipo técnico, se aconseja efectuar la fijación a través de una base recibida al suelo de obra.</t>
  </si>
  <si>
    <t>B15</t>
  </si>
  <si>
    <t>Total PNBARAND</t>
  </si>
  <si>
    <t>PNENCIM</t>
  </si>
  <si>
    <t>Repisa tablero fenólico</t>
  </si>
  <si>
    <t>Repisa de ventana de tablero fenólico HPL, de 13 mm de espesor, color a elegir, para remate interior de alfeizar de hueco de fachada.</t>
  </si>
  <si>
    <t>interior ventanas fachada</t>
  </si>
  <si>
    <t>Total PNENCIM</t>
  </si>
  <si>
    <t>Total SG07</t>
  </si>
  <si>
    <t>SG08</t>
  </si>
  <si>
    <t>Instalación de saneamiento</t>
  </si>
  <si>
    <t>SG.08.01.003</t>
  </si>
  <si>
    <t>Conexión de instalación saneamiento interior existente</t>
  </si>
  <si>
    <t>Conexión de la nueva red de saneamiento a la red actual existente (comunitaria o en interior de local) por medio de colectores enterrados o colgados de PVC u hormigón, en zonas comunes o privativas, incluso p.p. de trabajos de obra civil y medios auxiliares. Medido por cada punto de conexionado ejecutado</t>
  </si>
  <si>
    <t>Total SG.08.01.003</t>
  </si>
  <si>
    <t>08040</t>
  </si>
  <si>
    <t>Colector suspendido de PVC, serie B de 50 mm</t>
  </si>
  <si>
    <t>Colector suspendido de PVC, serie B de 50 mm de diámetro y una pendiente mínima de 2% en todo el recorrido, unión pegada con adhesivo, colgado mediante abrazaderas metálicas, incluso p.p. de piezas especiales en desvíos y medios auxiliares, totalmente instalado s/ CTE-HS-5 y UNE-EN 1329-1:2014. Se medirá en proyección horizontal la longitud realmente ejecutada según especificaciones de Proyecto.</t>
  </si>
  <si>
    <t>Total 08040</t>
  </si>
  <si>
    <t>08CS110</t>
  </si>
  <si>
    <t>Colector suspendido de PVC, serie B de 110 mm</t>
  </si>
  <si>
    <t>Colector suspendido de PVC, serie B de 110 mm de diámetro y una pendiente mínima de 2% en todo el recorrido, unión pegada con adhesivo, colgado mediante abrazaderas metálicas, incluso p.p. de piezas especiales en desvíos y medios auxiliares, totalmente instalado s/ CTE-HS-5 y UNE-EN 1329-1:2014. Se medirá en proyección horizontal la longitud realmente ejecutada según especificaciones de Proyecto.</t>
  </si>
  <si>
    <t>sotano</t>
  </si>
  <si>
    <t>local</t>
  </si>
  <si>
    <t>Total 08CS110</t>
  </si>
  <si>
    <t>08CS125</t>
  </si>
  <si>
    <t>Colector suspendido de PVC, serie B de 125 mm</t>
  </si>
  <si>
    <t>Colector suspendido de PVC, serie B de 125 mm de diámetro y una pendiente mínima de 2% en todo el recorrido, unión pegada con adhesivo, colgado mediante abrazaderas metálicas, incluso p.p. de piezas especiales en desvíos y medios auxiliares, totalmente instalado s/ CTE-HS-5 y UNE-EN 1329-1:2014. Se medirá en proyección horizontal la longitud realmente ejecutada según especificaciones de Proyecto.</t>
  </si>
  <si>
    <t>Total 08CS125</t>
  </si>
  <si>
    <t>08039</t>
  </si>
  <si>
    <t>Sumidero sifónico PVC salida vertical 90 mm</t>
  </si>
  <si>
    <t>Sumidero sifónico de PVC con rejilla de PVC de 250x250 mm y con salida integrada de 90-110 mm; para recogida de aguas pluviales o de locales húmedos, instalado y conexionado a la red general de desagüe, incluso con p.p. de pequeño material de agarre y medios auxiliares, y sin incluir arqueta de apoyo, s/ CTE-HS-5. Se medirá el número de unidades realmente ejecutadas según especificaciones de Proyecto.</t>
  </si>
  <si>
    <t>Total 08039</t>
  </si>
  <si>
    <t>08036</t>
  </si>
  <si>
    <t>Canaleta prefabricada de hormigón polímero con tapa</t>
  </si>
  <si>
    <t>Canaleta prefabricada de hormigón polímero, de 127 mm de ancho exterior, 100 mm de ancho interior y 95 mm de altura y una pendiente interior del 2 % hasta la conexión con el sumidero, con rejilla nervada de acero galvanizado, clase A-15 según UNE-EN 124, con sistema de fijación rápida por presión, colocada sobre forjado de hormigón o formación de pendientes. Incluso accesorios de montaje, piezas especiales y elementos de sujeción. Se medirá, en proyección horizontal, la longitud realmente ejecutada según especificaciones de Proyecto.</t>
  </si>
  <si>
    <t>aseos M</t>
  </si>
  <si>
    <t>aseos F</t>
  </si>
  <si>
    <t>adaptados M</t>
  </si>
  <si>
    <t>adaptados F</t>
  </si>
  <si>
    <t>Total 08036</t>
  </si>
  <si>
    <t>DEH023</t>
  </si>
  <si>
    <t>Calo en forjado existente D 115 mm</t>
  </si>
  <si>
    <t>Calo en forjado existente de 115 mm de diámetro. Incluso, mano de obra y elementos auxiliares. Se medirá el número de unidades realmente ejecutadas según especificaciones de Proyecto.</t>
  </si>
  <si>
    <t>Total DEH023</t>
  </si>
  <si>
    <t>Total SG08</t>
  </si>
  <si>
    <t>SG09</t>
  </si>
  <si>
    <t>Instalación de fontanería y ACS</t>
  </si>
  <si>
    <t>C009.1</t>
  </si>
  <si>
    <t>Agua fría</t>
  </si>
  <si>
    <t>09000</t>
  </si>
  <si>
    <t>Certificación y legalización instalación fontaneria</t>
  </si>
  <si>
    <t>Certificación y legalización de la instalación de fontaneria, incluyendo preparación, visado (si procede) y tramitación, hasta buen fin y ante los orgamismos competentes de boletines, proyectos actualizados con las modificaciones que surgieran durante la obra y cualquier otra documentación que fuera necesaria. Incluso presentación al cliente de planos en soporte DWG.</t>
  </si>
  <si>
    <t>Total 09000</t>
  </si>
  <si>
    <t>08.02</t>
  </si>
  <si>
    <t>Instalación provisional de obra de fontanería</t>
  </si>
  <si>
    <t>Instalación provisional de fontanería.</t>
  </si>
  <si>
    <t>Total 08.02</t>
  </si>
  <si>
    <t>09001</t>
  </si>
  <si>
    <t>PA</t>
  </si>
  <si>
    <t>Acometida instalación fontanería, a justificar</t>
  </si>
  <si>
    <t>Partida alzada de instalación de conexión con red de agua potable y elementos necesarios para el cumplimiento de la normativa de la emrpesa suministradora en el apartado de agua potable, distribución formada por módulo para contador, incluso llave de corte, filtro, puentes y elementos necesarios para cumplimiento de la empresa suministradora. No se incluye el conexionado del módulo contador con la red de distribución ni actuación exterior más allá del contador de aguas, trabajo que ejecutará la empresa suministradora. A justificar en obra.</t>
  </si>
  <si>
    <t>Total 09001</t>
  </si>
  <si>
    <t>09002A</t>
  </si>
  <si>
    <t>Grupo de presión Baeza 2xMulti 25-5M</t>
  </si>
  <si>
    <t>Grupo de presión Baeza 2xMulti 25-5M + cuadro TAL, Ref. 69481, compuesto por dos bombas eléctricas Espa modelo 25-5M, 1,25 CV, 230 V. Cuerpo de bomba, eje y turbinas en acero inoxidable AISI 304, difusores en tecnopolímero y soportes de aspiración e impulsión en acero gris de fundición. Capaz de ofrecer un caudal máximo unitario de 5,5 m3/h a un presión máxima de 66,5 mca, Incluso cuadro eléctrico para el control y protección de las dos bombas de 1,25 CV, 230 V, monofásico, incluyendo caja plástica, toma de control para boya, protección contra cortocircuito y sobrecarga, contadores de potencia, pilotos de señalización, maniobra en baja tensión, bornas de entraa y salida. Incluso colector de impulsión, 2 válvulas de esfera de 1 1/4", 2 válvulas de retención de 1 1/4, 2 presostatos, elementos de unión y enlace, todo ello montado sobre bancada. Medida la unidad instalada, probada y funcionando según especificaciones de proyecto.</t>
  </si>
  <si>
    <t>Total 09002A</t>
  </si>
  <si>
    <t>05.03.09B</t>
  </si>
  <si>
    <t>Depósito de membrana 200 litros</t>
  </si>
  <si>
    <t>Depósito de membrana de 200 litros de capacidad, en acero pintado exteriormente y provisto de membrana elástica especial (no recambiable), con cámara de gas conteniendo nitrógeno a presión. Condiciones máximas de trabajo 10 bar y 120ºC, incluso ayudas de albañilería. Medida la unidad ejecutada. Ubicado según esquema de fontanería en planos de proyecto.</t>
  </si>
  <si>
    <t>Total 05.03.09B</t>
  </si>
  <si>
    <t>09071500</t>
  </si>
  <si>
    <t>Descalcificador AQUALAI modelo K500VUF (5.000L/h)</t>
  </si>
  <si>
    <t>Descalcificador AQUALAI modelo K500VUF de polietileno reforzado con fibra de vidrio y resina eposi, con válvula electronica volumetrica con tiempos programables, caudal máximo de 5.000L/h para una dureza en SEVILLA de unos 20 grados F, conexión mediante ByPass, y consumo de sal por regeneración/botella de 10 Kg. Se medirá el número de unidades realmente ejecutadas según especificaciones de Proyecto. Incluye primera carga de sal  según fabricante. Ubicado según esquema de fontanería en planos de proyecto.</t>
  </si>
  <si>
    <t>Total 09071500</t>
  </si>
  <si>
    <t>05.03.0240</t>
  </si>
  <si>
    <t>Calderín de presión hidroneumático 40L</t>
  </si>
  <si>
    <t>Calderín de presión hidroneumático circular de acero de 40 litros de capacidad para colgar de forjado, con tapa del mismo material, incluso llaves de corte de esfera, tubería de polipropileno de 63 mm, grifo de latón de 1" y estructura de refuerzo inferior, totalmente instalado. Ubicado según esquema de fontanería en planos de proyecto.</t>
  </si>
  <si>
    <t>Aseo masculino</t>
  </si>
  <si>
    <t>Total 05.03.0240</t>
  </si>
  <si>
    <t>05.03.0210</t>
  </si>
  <si>
    <t>Calderín de presión hidroneumático 10L</t>
  </si>
  <si>
    <t>Calderín de presión hidroneumático circular de acero de 10 litros de capacidad para colgar de forjado, con tapa del mismo material, incluso llaves de corte de esfera, tubería de polipropileno de 63 mm y grifo de latón de 1", totalmente instalado. Ubicado según esquema de fontanería en planos de proyecto.</t>
  </si>
  <si>
    <t>adaptados</t>
  </si>
  <si>
    <t>Total 05.03.0210</t>
  </si>
  <si>
    <t>10113</t>
  </si>
  <si>
    <t>Bandeja portacables "Rejiband" electrocincada 60x300 mm</t>
  </si>
  <si>
    <t>Bandeja metálica de varillas electrosoldadas con borde de seguridad redondeado, marca "Pemsa" modelo "Rejiband", electrocincada, resistente a la corrosión clase 3, de dimensiones 60x300 mm, Ref. 60212300, para suspender de techos, con elemento separador interior de canal entre diferentes tipos de cables, varillas y piezas especiales necesarias. Se medirá la longitud realmente ejecutada según especificaciones de Proyecto.</t>
  </si>
  <si>
    <t>Total 10113</t>
  </si>
  <si>
    <t>090311</t>
  </si>
  <si>
    <t>Depósito auxliliar 1000 l polietileno alta densidad, prismático</t>
  </si>
  <si>
    <t>Depósito de polietileno de alta densidad, 1000 l. Con válvula de corte de compuerta de 1" DN 25 mm para la entrada y válvula de corte de compuerta de 1" DN 25 mm para la salida. Se medirá el número de unidades realmente ejecutadas según especificaciones de Proyecto.</t>
  </si>
  <si>
    <t>Total 090311</t>
  </si>
  <si>
    <t>09030B</t>
  </si>
  <si>
    <t>Tubería instalación interior PP-R, 63 mm</t>
  </si>
  <si>
    <t>Tubería de polipropileno PPR (copolimero Random), de 63x10,5 mm, PN=20 atm, conforme UNE-EN-ISO-15874; para tuberías de alimentación, distribución e interiores, de agua fría y/o ACS. Totalmente montada, incluyendo p.p. de piezas especiales (codos, manguitos, etc), protección de tubo corrugado de polipropileno (azul/rojo) y p.p de medios auxiliares. Conforme a CTE DB HS-4. Se medirá la longitud realmente ejecutada según especificaciones de Proyecto.</t>
  </si>
  <si>
    <t>PN008</t>
  </si>
  <si>
    <t>Tubería instalación interior PP-R, 50 mm</t>
  </si>
  <si>
    <t>Tubería de polipropileno PPR (copolimero Random), de 50x10,5 mm, PN=20 atm, conforme UNE-EN-ISO-15874; para tuberías de alimentación, distribución e interiores, de agua fría y/o ACS. Totalmente montada, incluyendo p.p. de piezas especiales (codos, manguitos, etc), protección de tubo corrugado de polipropileno (azul/rojo) y p.p de medios auxiliares. Conforme a CTE DB HS-4. Se medirá la longitud realmente ejecutada según especificaciones de Proyecto.</t>
  </si>
  <si>
    <t>Total PN008</t>
  </si>
  <si>
    <t>09028</t>
  </si>
  <si>
    <t>Tubería instalación interior PP-R, 40 mm</t>
  </si>
  <si>
    <t>Tubería de polipropileno PPR (copolimero Random), de 40x6,7 mm, PN=20 atm, conforme UNE-EN-ISO-15874; para tuberías de alimentación, distribución e interiores, de agua fría y/o ACS. Totalmente montada, incluyendo p.p. de piezas especiales (codos, manguitos, etc), protección de tubo corrugado de polipropileno (azul/rojo) y p.p de medios auxiliares. Conforme a CTE DB HS-4. Se medirá la longitud realmente ejecutada según especificaciones de Proyecto.</t>
  </si>
  <si>
    <t>Total 09028</t>
  </si>
  <si>
    <t>09027</t>
  </si>
  <si>
    <t>Tubería instalación interior PP-R, 32 mm</t>
  </si>
  <si>
    <t>Tubería de polipropileno PPR (copolimero Random), de 32x5,4 mm, PN=20 atm, conforme UNE-EN-ISO-15874; para tuberías de alimentación, distribución e interiores, de agua fría y/o ACS. Totalmente montada, incluyendo p.p. de piezas especiales (codos, manguitos, etc), protección de tubo corrugado de polipropileno (azul/rojo) y p.p de medios auxiliares. Conforme a CTE DB HS-4. Se medirá la longitud realmente ejecutada según especificaciones de Proyecto.</t>
  </si>
  <si>
    <t>Total 09027</t>
  </si>
  <si>
    <t>09022</t>
  </si>
  <si>
    <t>Tubería instalación interior PP-R 25 mm</t>
  </si>
  <si>
    <t>Tubería de polipropileno PPR (copolimero Random), de 25x4,2 mm, PN=20 atm, conforme UNE-EN-ISO-15874; para tuberías de alimentación, distribución e interiores, de agua fría y/o ACS. Totalmente montada, incluyendo p.p. de piezas especiales (codos, manguitos, etc), protección de tubo corrugado de polipropileno (azul/rojo) y p.p de medios auxiliares. Conforme a CTE DB HS-4. Se medirá la longitud realmente ejecutada según especificaciones de Proyecto.</t>
  </si>
  <si>
    <t>acometida</t>
  </si>
  <si>
    <t>Total 09022</t>
  </si>
  <si>
    <t>09026</t>
  </si>
  <si>
    <t>Tubería instalación interior PP-R, 20 mm</t>
  </si>
  <si>
    <t>Tubería de polipropileno PPR (copolimero Random), de 20x3,4 mm, PN=20 atm, conforme UNE-EN-ISO-15874; para tuberías de alimentación, distribución e interiores, de agua fría y/o ACS. Totalmente montada, incluyendo p.p. de piezas especiales (codos, manguitos, etc), protección de tubo corrugado de polipropileno (azul/rojo) y p.p de medios auxiliares. Conforme a CTE DB HS-4. Se medirá la longitud realmente ejecutada según especificaciones de Proyecto.</t>
  </si>
  <si>
    <t>Total 09026</t>
  </si>
  <si>
    <t>EN639</t>
  </si>
  <si>
    <t>Encoquillado de tubería e=9mm para tubería 63mm</t>
  </si>
  <si>
    <t>Aislamiento térmico flexible para tubería de diámetro 63 mm, formado por coquilla de espuma elastomérica a base de caucho sintético, en instalación de fontanería por el interior, de baja conductividad térmica 0.036 W/mK. Clasificación al Fuego BL-s3,d0. Espesor de aislamiento 9 mm, conforme a RITE. Totalmente instalada, incluye adhesivo de sellado especifico.
.  Se medirá la longitud realmente ejecutada según especificaciones de Proyecto.</t>
  </si>
  <si>
    <t>PN009</t>
  </si>
  <si>
    <t>Encoquillado de tubería e=9mm para tubería 50mm</t>
  </si>
  <si>
    <t>Aislamiento térmico flexible para tubería de diámetro 50 mm, formado por coquilla de espuma elastomérica a base de caucho sintético, en instalación de fontanería por el interior, de baja conductividad térmica 0.036 W/mK. Clasificación al Fuego BL-s3,d0. Espesor de aislamiento 9 mm, conforme a RITE. Totalmente instalada, incluye adhesivo de sellado especifico.
.  Se medirá la longitud realmente ejecutada según especificaciones de Proyecto.</t>
  </si>
  <si>
    <t>Total PN009</t>
  </si>
  <si>
    <t>EN409</t>
  </si>
  <si>
    <t>Encoquillado de tubería e=9mm para tubería 40mm</t>
  </si>
  <si>
    <t>Aislamiento térmico flexible para tubería de diámetro 40 mm, formado por coquilla de espuma elastomérica a base de caucho sintético, en instalación de fontanería por el interior, de baja conductividad térmica 0.036 W/mK. Clasificación al Fuego BL-s3,d0. Espesor de aislamiento 9 mm, conforme a RITE. Totalmente instalada, incluye adhesivo de sellado especifico. Se medirá la longitud realmente ejecutada según especificaciones de Proyecto.</t>
  </si>
  <si>
    <t>Total EN409</t>
  </si>
  <si>
    <t>EN329</t>
  </si>
  <si>
    <t>Encoquillado de tubería e=9mm para tubería 32mm</t>
  </si>
  <si>
    <t>Aislamiento térmico flexible para tubería de diámetro 32 mm, formado por coquilla de espuma elastomérica a base de caucho sintético, en instalación de fontanería por el interior, de baja conductividad térmica 0.036 W/mK. Clasificación al Fuego BL-s3,d0. Espesor de aislamiento 9 mm, conforme a RITE. Totalmente instalada, incluye adhesivo de sellado especifico. Se medirá la longitud realmente ejecutada según especificaciones de Proyecto.</t>
  </si>
  <si>
    <t>Total EN329</t>
  </si>
  <si>
    <t>EN259</t>
  </si>
  <si>
    <t>Encoquillado de tubería e=9mm para tubería 25mm</t>
  </si>
  <si>
    <t>Aislamiento térmico flexible para tubería de diámetro 25 mm, formado por coquilla de espuma elastomérica a base de caucho sintético, en instalación de fontanería por el interior, de baja conductividad térmica 0.036 W/mK. Clasificación al Fuego BL-s3,d0. Espesor de aislamiento 9 mm, conforme a RITE. Totalmente instalada, incluye adhesivo de sellado especifico. Se medirá la longitud realmente ejecutada según especificaciones de Proyecto.</t>
  </si>
  <si>
    <t>Total EN259</t>
  </si>
  <si>
    <t>EN209</t>
  </si>
  <si>
    <t>Encoquillado de tubería e=9mm para tubería 20mm</t>
  </si>
  <si>
    <t>Aislamiento térmico flexible para tubería de diámetro 20 mm, formado por coquilla de espuma elastomérica a base de caucho sintético, en instalación de fontanería por el interior, de baja conductividad térmica 0.036 W/mK. Clasificación al Fuego BL-s3,d0. Espesor de aislamiento 9 mm, conforme a RITE. Totalmente instalada, incluye adhesivo de sellado especifico. Se medirá la longitud realmente ejecutada según especificaciones de Proyecto.</t>
  </si>
  <si>
    <t>Total EN209</t>
  </si>
  <si>
    <t>05.03.01</t>
  </si>
  <si>
    <t>Purgador manual de aire</t>
  </si>
  <si>
    <t>Purgador manual de aire, incluso juntas, pequeño material y montaje. Medida la unidad totalmente ejecutada</t>
  </si>
  <si>
    <t>Producción de ACS</t>
  </si>
  <si>
    <t>Total 05.03.01</t>
  </si>
  <si>
    <t>Total C009.1</t>
  </si>
  <si>
    <t>C009.2</t>
  </si>
  <si>
    <t>Agua caliente sanitaria</t>
  </si>
  <si>
    <t>092020</t>
  </si>
  <si>
    <t>Tubería ACS instalación interior PP-R 20 mm c/aislam</t>
  </si>
  <si>
    <t>Tubería general de distribución de A.C.S. formada por tubo de polipropileno copolímero random (PP-R), de 20 mm de diámetro exterior, PN=20 atm, con aislamiento mediante espuma elastomérica de espesor 40mm conforme UNE-EN-ISO-15874, totalmente montada, incluyendo p.p. de piezas especiales (codos, manguitos, etc), y p.p de medios auxiliares. Se medirá el número de unidades realmente ejecutadas según especificaciones de Proyecto.</t>
  </si>
  <si>
    <t>Total 092020</t>
  </si>
  <si>
    <t>092032</t>
  </si>
  <si>
    <t>Tubería ACS instalación interior PP-R 32 mm c/aislam</t>
  </si>
  <si>
    <t>Tubería general de distribución de A.C.S. formada por tubo de polipropileno copolímero random (PP-R), de 32 mm de diámetro exterior, PN=20 atm, con aislamiento mediante espuma elastomérica de espesor 40mm conforme UNE-EN-ISO-15874, totalmente montada, incluyendo p.p. de piezas especiales (codos, manguitos, etc), y p.p de medios auxiliares. Se medirá el número de unidades realmente ejecutadas según especificaciones de Proyecto.</t>
  </si>
  <si>
    <t>Total 092032</t>
  </si>
  <si>
    <t>FN-092050</t>
  </si>
  <si>
    <t>Tubería ACS instalación interior PP-R 40 mm c/aislam</t>
  </si>
  <si>
    <t>Tubería general de distribución de A.C.S. formada por tubo de polipropileno copolímero random (PP-R), de 40 mm de diámetro exterior, PN=20 atm, con aislamiento mediante espuma elastomérica de espesor 40mm conforme UNE-EN-ISO-15874, totalmente montada, incluyendo p.p. de piezas especiales (codos, manguitos, etc), y p.p de medios auxiliares. Se medirá el número de unidades realmente ejecutadas según especificaciones de Proyecto.</t>
  </si>
  <si>
    <t>Total FN-092050</t>
  </si>
  <si>
    <t>FN-092051</t>
  </si>
  <si>
    <t>Tubería ACS instalación interior PP-R 50 mm c/aislam</t>
  </si>
  <si>
    <t>Tubería general de distribución de A.C.S. formada por tubo de polipropileno copolímero random (PP-R), de 50 mm de diámetro exterior, PN=20 atm, con aislamiento mediante espuma elastomérica de espesor 40mm conforme UNE-EN-ISO-15874, totalmente montada, incluyendo p.p. de piezas especiales (codos, manguitos, etc), y p.p de medios auxiliares. Se medirá el número de unidades realmente ejecutadas según especificaciones de Proyecto.</t>
  </si>
  <si>
    <t>Total FN-092051</t>
  </si>
  <si>
    <t>09220</t>
  </si>
  <si>
    <t>Vaso de expansión cerrado 50 l</t>
  </si>
  <si>
    <t>Vaso de expansión para A.C.S. de acero vitrificado, capacidad 50 l. Se medirá el número de unidades realmente ejecutadas según especificaciones de Proyecto.</t>
  </si>
  <si>
    <t>Total 09220</t>
  </si>
  <si>
    <t>09221</t>
  </si>
  <si>
    <t>Bomba de circulación rotor húmedo 1"</t>
  </si>
  <si>
    <t>Electrobomba centrífuga, de hierro fundido, de tres velocidades, con una potencia de 0,071 kW. Se medirá el número de unidades realmente ejecutadas según especificaciones de Proyecto.</t>
  </si>
  <si>
    <t>Total 09221</t>
  </si>
  <si>
    <t>08052</t>
  </si>
  <si>
    <t>Tubería para ventilación de aerotermia, PVC, 160 mm</t>
  </si>
  <si>
    <t>Conducto de ventilación, formado por tubo liso de PVC, de 160 mm de diámetro exterior, pegado mediante adhesivo, colocado en posición horizontal. Incluso material auxiliar para montaje y sujeción a la obra, accesorios y piezas especiales. El precio no incluye las compuertas de regulación, las compuertas cortafuego, las rejillas ni los difusores. Se medirá la longitud realmente ejecutada según especificaciones de Proyecto.</t>
  </si>
  <si>
    <t>Aerotermos</t>
  </si>
  <si>
    <t>Total 08052</t>
  </si>
  <si>
    <t>09230LTB</t>
  </si>
  <si>
    <t>Bomba de calor Ferroli 260LT</t>
  </si>
  <si>
    <t>Bomba de calor aire-agua con acumulador integrado EGEA 260 LT de Ferroli con capacidad de 250 lit  para producción de ACS. Instalación de pie. Incluye valvula de expansion termostatica que permite funcionamiento con temperaturas de aire de hasta -7ºC sin apoyo eléctrico.  Refrigerante ecológico R134a de bajo impacto ambiental. Desescarche activo con valcvula de gas caliente. Posibilidad de conducir la entrada y la salida de aire (Ø 160 mm). Presion estatica disponible ventilador centrifugo EC : 200 Pa. 
Resistencia eléctrica de apoyo 1.500 W incluida de serie. Tarjeta WIFI incluida de serie. Control remoto mediante APP para smartphone. Producción de ACS hasta 62ºC sólo con bomba de calor sin apoyo electrico. Intercambiador (condensador) de aluminio exterior al depósito.  Doble ánodo de Magnesio para protección corrosión, de serie. Control con programa Antilegionela. Temperatura Maxima ACS con resistencia electrica: 75ºC. Con entradas digitales para SMART GRID y para gestionar excedente de Energía Solar Fotovoltaica. Modos de funcionamiento: ECO - Automatico - Boost - Eléctrico.  Opción OFF PEAK (para programar las horas de producción del equipo en las horas de menor coste eléctrico). Preparado para recirculacion de ACS y gestion bomba recirculación. Control con programación horaria y semanal. Modo vacaciones. Indicado para clima frío. Consumo electrico en calefaccion (sin resistencia) segun ISO 255-3 = 430 W. COP 4,23. Potencia Termica: 1.820 W. COP DHW (A7): 3,37 -  COP DHW (A14): 3,90 según EN 16147:2017: Eficiencia en calefaccion: 139 % según: 2017/1369/UE - Clase Eficiencia Energetica A+.  Dimensiones: 621 mm x 1.892 mm
Medida la unidad totalmente instalada, conexionada y funcionando, incluso elementos especificados en el manual de montaje (manguitos electrolíticos, válvulas reguladoras de presión de 7 bares y demás elementos indicados en el manual e indicados por el SAT) del equipo facilitado por el fabricante y asistencia SAT.</t>
  </si>
  <si>
    <t>Total 09230LTB</t>
  </si>
  <si>
    <t>Total C009.2</t>
  </si>
  <si>
    <t>C009.3</t>
  </si>
  <si>
    <t>Válvulas y elementos</t>
  </si>
  <si>
    <t>05.01.09</t>
  </si>
  <si>
    <t>Colector polipropileno retic. PP-R, 63 mm diám.</t>
  </si>
  <si>
    <t>Colector en montaje superficial de longitud media 1m, realizada con tuberia de polipropileno pp-r DN63 con p.p. De uniones soldadas por termofusion, p.p. De piezas especiales, 7 tomas ø20 + 1 toma ø32 , material de soldadura, elementos de sujeccion a paramentos, ayudas de albañileria y pequeño material.
Medida la unidad ejecutada.</t>
  </si>
  <si>
    <t>Colectores</t>
  </si>
  <si>
    <t>Total 05.01.09</t>
  </si>
  <si>
    <t>09043</t>
  </si>
  <si>
    <t>Válvula de esfera 3/4" (20 mm)</t>
  </si>
  <si>
    <t>Válvula de esfera de latón niquelado para roscar de 3/4". Se medirá el número de unidades realmente ejecutadas según especificaciones de Proyecto.</t>
  </si>
  <si>
    <t>adaptado M</t>
  </si>
  <si>
    <t>adaptado F</t>
  </si>
  <si>
    <t>sala instalaciones</t>
  </si>
  <si>
    <t>aerotermos</t>
  </si>
  <si>
    <t>Total 09043</t>
  </si>
  <si>
    <t>09044</t>
  </si>
  <si>
    <t>Válvula de esfera 1" (25 mm)</t>
  </si>
  <si>
    <t>Válvula de esfera de latón niquelado para roscar de 1". Se medirá el número de unidades realmente ejecutadas según especificaciones de Proyecto.</t>
  </si>
  <si>
    <t>Byepass</t>
  </si>
  <si>
    <t>Descalcificador</t>
  </si>
  <si>
    <t>depositos</t>
  </si>
  <si>
    <t>filtro</t>
  </si>
  <si>
    <t>Aerotermos fria</t>
  </si>
  <si>
    <t>Aerotermos RET</t>
  </si>
  <si>
    <t>Adaptados F</t>
  </si>
  <si>
    <t>Adaptados M</t>
  </si>
  <si>
    <t>Aseos F</t>
  </si>
  <si>
    <t>Aseos M</t>
  </si>
  <si>
    <t>Total 09044</t>
  </si>
  <si>
    <t>09045</t>
  </si>
  <si>
    <t>Válvula de esfera 1 1/4" (32 mm)</t>
  </si>
  <si>
    <t>Válvula de esfera de latón niquelado para roscar de 1 1/4". Se medirá el número de unidades realmente ejecutadas según especificaciones de Proyecto.</t>
  </si>
  <si>
    <t>Aerotermos AFS</t>
  </si>
  <si>
    <t>Colectores RET</t>
  </si>
  <si>
    <t>Colectores ACS</t>
  </si>
  <si>
    <t>Duchas femenina</t>
  </si>
  <si>
    <t>Aseo femenino</t>
  </si>
  <si>
    <t>Duchas masculina</t>
  </si>
  <si>
    <t>Vest adapt F</t>
  </si>
  <si>
    <t>Total 09045</t>
  </si>
  <si>
    <t>09046</t>
  </si>
  <si>
    <t>Válvula de esfera 1 1/2" (40 mm)</t>
  </si>
  <si>
    <t>Válvula de esfera de latón niquelado para roscar de 1 1/2". Se medirá el número de unidades realmente ejecutadas según especificaciones de Proyecto.</t>
  </si>
  <si>
    <t>Inodoro</t>
  </si>
  <si>
    <t>Inodoro adaptado</t>
  </si>
  <si>
    <t>Filtro autolimpiante</t>
  </si>
  <si>
    <t>Depósitos auxiliares</t>
  </si>
  <si>
    <t>Depósito de membrana</t>
  </si>
  <si>
    <t>Total 09046</t>
  </si>
  <si>
    <t>09047</t>
  </si>
  <si>
    <t>Válvula de esfera 2 " (50 mm)</t>
  </si>
  <si>
    <t>Válvula de esfera de latón niquelado para roscar de 2 ". Se medirá el número de unidades realmente ejecutadas según especificaciones de Proyecto.</t>
  </si>
  <si>
    <t>Sala instalaciones</t>
  </si>
  <si>
    <t>Total 09047</t>
  </si>
  <si>
    <t>09053</t>
  </si>
  <si>
    <t>Válvula de retención 1 1/4" (32 mm)</t>
  </si>
  <si>
    <t>Válvula de retención de latón para roscar de 1 1/4". Se medirá el número de unidades realmente ejecutadas según especificaciones de Proyecto.</t>
  </si>
  <si>
    <t>Aseo maculino</t>
  </si>
  <si>
    <t>Bomba recirculación</t>
  </si>
  <si>
    <t>Total 09053</t>
  </si>
  <si>
    <t>09053B</t>
  </si>
  <si>
    <t>Válvula de retención 1 1/2" (40 mm)</t>
  </si>
  <si>
    <t>Válvula de retención de latón para roscar de 1 1/2". Se medirá el número de unidades realmente ejecutadas según especificaciones de Proyecto.</t>
  </si>
  <si>
    <t>Dep de membrana</t>
  </si>
  <si>
    <t>Fluxor F</t>
  </si>
  <si>
    <t>Fluxor M</t>
  </si>
  <si>
    <t>By-pass</t>
  </si>
  <si>
    <t>Duchas F</t>
  </si>
  <si>
    <t>Duchas M</t>
  </si>
  <si>
    <t>Total 09053B</t>
  </si>
  <si>
    <t>090488</t>
  </si>
  <si>
    <t>Válvula de dureza residual</t>
  </si>
  <si>
    <t>Válvula de regulación de dureza residual (Bypass). Se medirá el número de unidades realmente ejecutadas según especificaciones de Proyecto.</t>
  </si>
  <si>
    <t>Total 090488</t>
  </si>
  <si>
    <t>09073</t>
  </si>
  <si>
    <t>Llave de paso con grifo de vaciado 3/4"</t>
  </si>
  <si>
    <t>Llave de paso con grifo de vaciado colocada en canalización de 3/4" (15/20 mm) de diámetro, incluso pequeño material; construida según CTE/DB-HS-4, e instrucciones del fabricante. Se medirá la unidad realmente ejecutada.</t>
  </si>
  <si>
    <t>Depósitos</t>
  </si>
  <si>
    <t>Dep. membrana</t>
  </si>
  <si>
    <t>Vaso expansión</t>
  </si>
  <si>
    <t>Total 09073</t>
  </si>
  <si>
    <t>09061</t>
  </si>
  <si>
    <t>Válvula mezcladora termostática de 3 vías PRESTO, de 1 1/4"</t>
  </si>
  <si>
    <t>Válvula termostática PRESTO 425IF . Se medirá el número de unidades realmente ejecutadas según especificaciones de Proyecto.</t>
  </si>
  <si>
    <t>Total 09061</t>
  </si>
  <si>
    <t>09061B</t>
  </si>
  <si>
    <t>Válvula mezcladora termostática de 3 vías ULTRAMIX, de 3/4"</t>
  </si>
  <si>
    <t>Válvula termostática ULTRAMIX TX91E . Se medirá el número de unidades realmente ejecutadas según especificaciones de Proyecto.</t>
  </si>
  <si>
    <t>Total 09061B</t>
  </si>
  <si>
    <t>09058A</t>
  </si>
  <si>
    <t>Válvula limitadora de presión 1 1/2" (32 mm)</t>
  </si>
  <si>
    <t>Válvula limitadora de presión de latón, de 1 1/2" DN 32 mm de diámetro, presión máxima de entrada de 7 bar. Se medirá el número de unidades realmente ejecutadas según especificaciones de Proyecto.</t>
  </si>
  <si>
    <t>Total 09058A</t>
  </si>
  <si>
    <t>095326</t>
  </si>
  <si>
    <t>Válvula reguladora de caudal 1 1/2"</t>
  </si>
  <si>
    <t>Válvula de reglación de caudal de 1 1/2". Se medirá el número de unidades realmente ejecutadas según especificaciones de Proyecto.</t>
  </si>
  <si>
    <t>Aerotermo (ACS)</t>
  </si>
  <si>
    <t>Total 095326</t>
  </si>
  <si>
    <t>05.03.04</t>
  </si>
  <si>
    <t>Manómetro de esfera, con escala de 0 a 10 kg/m2</t>
  </si>
  <si>
    <t>Manómetro de esfera con escala de 0 a 10 kg/cm2, toma vertical para montaje roscado DN15(1/2"), con tubo de cobre diam. 13/15 de conexionado con tuberia a medir y juego de accesorios, para medir la temperatura de líquidos. Incluso pequeño material y montaje.medida la unidad ejecutada.</t>
  </si>
  <si>
    <t>Grupo de presion</t>
  </si>
  <si>
    <t>Total 05.03.04</t>
  </si>
  <si>
    <t>RO1</t>
  </si>
  <si>
    <t>Termómetro digital Mundocontrol FN-49</t>
  </si>
  <si>
    <t>Termómetro digital mundocontrol fn-49 con escala -40 a 150°c, resolución 1°c, alimentación a 230v, montaje en superficie, sonda ptc (incluida). Incluso pequeño material y montaje
Medida la unidad ejecutada.
Marca/modelo: S.ESCODA o equivalente aprobado por la D.F.</t>
  </si>
  <si>
    <t>duchas M</t>
  </si>
  <si>
    <t>duchas Adaptadas</t>
  </si>
  <si>
    <t>duchas F</t>
  </si>
  <si>
    <t>Total RO1</t>
  </si>
  <si>
    <t>009.4</t>
  </si>
  <si>
    <t>Filtro auto limpiante semiautomático de Klinwass de 1 1/4"</t>
  </si>
  <si>
    <t>Filtro auto limpiante semiautomático de Klinwass de 1 1/4", incluso valvulería y pequeño material según especificaciones de proyecto. Medida la unidad totalmente ejecutada y certificado según RD487/2002 legionella.</t>
  </si>
  <si>
    <t>Total 009.4</t>
  </si>
  <si>
    <t>09070</t>
  </si>
  <si>
    <t>Válvula de equilibrado estático 3/4"</t>
  </si>
  <si>
    <t>Válvula de equilibrado estático, campo de regulación de 0,13 a 5,9 m³/h, con cuerpo de bronce, tomas para medición de presión, volante con 40 posiciones de ajuste, válvula de purga, conexiones roscadas hembra de 3/4" de diámetro y temperatura máxima de 110°C. Se medirá el número de unidades realmente ejecutadas según especificaciones de Proyecto.</t>
  </si>
  <si>
    <t>Total 09070</t>
  </si>
  <si>
    <t>05.03.05</t>
  </si>
  <si>
    <t>Termómetro ø100 de bulbo y capilar 0-120ºc, toma vertical</t>
  </si>
  <si>
    <t>Termómetro ø100 con bulbo y capilar 0-120ºc, toma vertical con soporte triangular para montaje roscado DN15(1/2"), con tubo de cobre diam.13/15 de conexionado con tuberia a medir y juego de accesorios, para medir la temperatura de líquidos. Incluso pequeño material y montaje
Medida la unidad ejecutada.
Marca/modelo: S.ESCODA según especificaciones de proyecto o equivalente aprobado por la D.F.</t>
  </si>
  <si>
    <t>colectores</t>
  </si>
  <si>
    <t>Total 05.03.05</t>
  </si>
  <si>
    <t>Total C009.3</t>
  </si>
  <si>
    <t>C009.4</t>
  </si>
  <si>
    <t>Grifería y aparatos</t>
  </si>
  <si>
    <t>09401A</t>
  </si>
  <si>
    <t>Lavabo de encimera "Mediclinics SNR036CS"</t>
  </si>
  <si>
    <t>Lavabo de encimera Mediclinics SNR036CS, instalado sobre encimera (no incluida), con desagüe klic-klac de acabado cromado, incluso juego de fijación, kit rebosadero y silicona para sellado de juntas. El precio no incluye la encimera ni la grifería. Se medirá el número de unidades realmente ejecutadas según especificaciones de Proyecto.</t>
  </si>
  <si>
    <t>Vetuario personal</t>
  </si>
  <si>
    <t>Total 09401A</t>
  </si>
  <si>
    <t>09402B</t>
  </si>
  <si>
    <t>Inodoro "Roca Victoria" para fluxor</t>
  </si>
  <si>
    <t>Inodoro Roca Victoria en porcelana con salida vertical u horizontal, color blanco, para fluxor, Ref.. A344397000, blanco, dimensiones 355x485 mm, incluso tapa y asiento color blanco Supralit Ref. A801B6600B, elementos de fijación y silicona para sellado de juntas. Se medirá el número de unidades realmente ejecutadas según especificaciones de Proyecto.</t>
  </si>
  <si>
    <t>Total 09402B</t>
  </si>
  <si>
    <t>09402AD</t>
  </si>
  <si>
    <t>Inodoro "Roca Access" tanque bajo adaptado</t>
  </si>
  <si>
    <t>Inodoro tanque bajo en porcelana, color blanco, para fluxor, Ref.. A346237000, blanco, dimensiones 360x7005 mm, incluso tapa y asiento color blanco Supralit Ref. A80123A004, elementos de fijación y silicona para sellado de juntas. Se medirá el número de unidades realmente ejecutadas según especificaciones de Proyecto.</t>
  </si>
  <si>
    <t>Adaptados</t>
  </si>
  <si>
    <t>Total 09402AD</t>
  </si>
  <si>
    <t>09424</t>
  </si>
  <si>
    <t>Rociador antivandálico ducha "Presto"</t>
  </si>
  <si>
    <t>Rociador antivandálico ducha "Presto", Ref. 29305. Se medirá el número de unidades realmente ejecutadas según especificaciones de Proyecto. Se medirá el número de unidades realmente ejecutadas según especificaciones de Proyecto.</t>
  </si>
  <si>
    <t>Total 09424</t>
  </si>
  <si>
    <t>09420</t>
  </si>
  <si>
    <t>Grifería temporizada lavabo "Presto 105 ECO L" AFS</t>
  </si>
  <si>
    <t>Grifería temporizada, de repisa, serie Presto 105 ECO L, Ref. 10900 "PRESTO IBÉRICA", para lavabo, acabado cromado, aireador, con tiempo de flujo de 15 segundos, caudal de 6 l/min; incluso elementos de conexión, enlaces de alimentación flexibles de 1/2" de diámetro y 350 mm de longitud, válvulas antirretorno y dos llaves de paso. Se medirá el número de unidades realmente ejecutadas según especificaciones de Proyecto.</t>
  </si>
  <si>
    <t>Total 09420</t>
  </si>
  <si>
    <t>09421A</t>
  </si>
  <si>
    <t>Grifería temporizada lavabo "Presto 605 Palanca ECO" AFS</t>
  </si>
  <si>
    <t>Grifería temporizada, de repisa, serie Presto 605 Palanca ECO, Ref. 10661 "PRESTO IBÉRICA", para lavabo, acabado cromado, aireador, con tiempo de flujo de 10 segundos, caudal de 2 l/min; incluso elementos de conexión, enlaces de alimentación flexibles de 1/2" de diámetro y 350 mm de longitud, válvulas antirretorno y dos llaves de paso. Se medirá el número de unidades realmente ejecutadas según especificaciones de Proyecto.</t>
  </si>
  <si>
    <t>adaptadps</t>
  </si>
  <si>
    <t>Total 09421A</t>
  </si>
  <si>
    <t>09425</t>
  </si>
  <si>
    <t>Grifería temporizada "Presto 712" Palanca</t>
  </si>
  <si>
    <t>Grifería temporizada Presto 712, Ref. 31686, de un agua para instalación mural, cierre automático 15s (+-5s), con rompeaguas, apertura con palanca con rótula, caudal regulable por instalador, en latón cromado. Se medirá el número de unidades realmente ejecutadas según especificaciones de Proyecto.</t>
  </si>
  <si>
    <t>Total 09425</t>
  </si>
  <si>
    <t>09426</t>
  </si>
  <si>
    <t>Grifería temporizada inodoro "Presto 1000 C ECO"</t>
  </si>
  <si>
    <t>Grifería temporizada, instalación vista formada por fluxor para inodoro, de latón cromado, serie 1000 C Eco, modelo 15002 "PRESTO IBÉRICA" y elementos de conexión. Se medirá el número de unidades realmente ejecutadas según especificaciones de Proyecto.</t>
  </si>
  <si>
    <t>Total 09426</t>
  </si>
  <si>
    <t>09404</t>
  </si>
  <si>
    <t>Pileta vertedero "Roca Garda" con grifo mural simple</t>
  </si>
  <si>
    <t>Vertedero de porcelana sanitaria, de pie, modelo Garda "ROCA", color Blanco, de 420x500x445 mm, de 420x500x445 mm, de salida horizontal, con pieza de unión, rejilla de desagüe y juego de fijación, con rejilla de acero inoxidable, con almohadilla, para vertedero modelo Garda, equipado con grifo mural, para lavadero, de caño fijo, acabado cromado, modelo Brava. Incluso silicona para sellado de juntas. Se medirá el número de unidades realmente ejecutadas según especificaciones de Proyecto.</t>
  </si>
  <si>
    <t>Pileta</t>
  </si>
  <si>
    <t>Total 09404</t>
  </si>
  <si>
    <t>09406</t>
  </si>
  <si>
    <t>Barra sujeción minusválidos para inodoro</t>
  </si>
  <si>
    <t>Barra de sujeción para minusválidos, rehabilitación y tercera edad, para inodoro, colocada en pared, abatible, con forma de U, de acero inoxidable AISI 304 acabado mate, de dimensiones totales 790x130 mm con tubo de 33 mm de diámetro exterior y 1,5 mm de espesor, con portarrollos de papel higiénico. Incluso elementos de fijación. Se medirá el número de unidades realmente ejecutadas según especificaciones de Proyecto.</t>
  </si>
  <si>
    <t>Total 09406</t>
  </si>
  <si>
    <t>09407</t>
  </si>
  <si>
    <t>Asiento minusválidos para ducha</t>
  </si>
  <si>
    <t>Asiento para minusválidos, rehabilitación y tercera edad, colocado en pared, abatible, de acero inoxidable AISI 304 acabado mate, de dimensiones totales 425x430 mm. Incluso elementos de fijación. Se medirá el número de unidades realmente ejecutadas según especificaciones de Proyecto.</t>
  </si>
  <si>
    <t>Total 09407</t>
  </si>
  <si>
    <t>09408</t>
  </si>
  <si>
    <t>Pasamanos minusválidos para ducha</t>
  </si>
  <si>
    <t>Pasamanos para minusválidos, rehabilitación y tercera edad, compuesto por pasamanos horizontal y vertical, colocado en pared, de aluminio y nylon, de 35 mm de diámetro. Incluso elementos de fijación. Se medirá el número de unidades realmente ejecutadas según especificaciones de Proyecto.</t>
  </si>
  <si>
    <t>Total 09408</t>
  </si>
  <si>
    <t>09411</t>
  </si>
  <si>
    <t>Secamanos</t>
  </si>
  <si>
    <t>Colocación de secamanos suministrado por la propiedad. Medida la unidad totalmente colocada y funcionando.</t>
  </si>
  <si>
    <t>Total 09411</t>
  </si>
  <si>
    <t>09465</t>
  </si>
  <si>
    <t>Kit de alarma para minusválidos</t>
  </si>
  <si>
    <t>Sistema de alarma para munusválidos, compuesto por  por: kit wc accesible , caja superficie para el control de alarma del kit wc accesible  y 2 ud caja superficie para pulsador reset y piloto luminoso del kit wc accesible tipo KSLBM-4 de GOLMAR.  Medida la unidad instalada</t>
  </si>
  <si>
    <t>Total 09465</t>
  </si>
  <si>
    <t>09405C</t>
  </si>
  <si>
    <t>Fuente de agua refrigerada modelo T-6ALV</t>
  </si>
  <si>
    <t>Fuente de agua fría modelo T-6ALV, de suelo, de 1260x305x305 mm, caudal de agua 60 litros/h, temperatura de salida del agua 4-11°C, regulable por termostato interior, con carcasa de acero inoxidable, grifo rellena vasos y grifo surtidor con regulación de la altura de chorro, conexión 1/2" mm, desagüe de 30 mm de diámetro, alimentación monofásica a 230 V, potencia total 350 kW. Se medirá el número de unidades realmente ejecutadas según especificaciones de Proyecto.</t>
  </si>
  <si>
    <t>Total 09405C</t>
  </si>
  <si>
    <t>09403</t>
  </si>
  <si>
    <t>Urinario "Roca Chic"</t>
  </si>
  <si>
    <t>Urinario Roca Chic 22x22 cm, toma de agua exterior vertical, blanco, con manguito, tapón de limpieza, elementos de fijación y silicona para sellado de juntas. Se medirá el número de unidades realmente ejecutadas según especificaciones de Proyecto.</t>
  </si>
  <si>
    <t>Total 09403</t>
  </si>
  <si>
    <t>PN_PRESTO65</t>
  </si>
  <si>
    <t>Columna de ducha con temporizador "Presto Conjunto65"</t>
  </si>
  <si>
    <t>Columna de ducha con temporizador con pulsación antiblocaje, con función antilegionela, serie Conjunto 65 con rociador antivandalico "PRESTO IBÉRICA". 
^Cierre automático: 30s ( 10s/+5s).
^Entrada macho G3/4.
^Apertura por pulsador. *Cabeza intercambiable que comprende todo el mecanismo del grifo. *Cuerpo y pulsador en latón cromado, piezas interiores en materiales resistentes a la corrosión y a las incrust
^Temperatura admisible de agua: los materiales que componen las piezas de los grifos pueden soportar una temperatura máxima de 70ºC.
^Presión de uso recomendada: 1 5 bar.
^Accionamiento mediante pulsador.
^Cabeza intercambiable que comprende todo el mecanismo del grifo.Se medirá el número de unidades realmente ejecutadas según especificaciones de Proyecto.</t>
  </si>
  <si>
    <t>Total PN_PRESTO65</t>
  </si>
  <si>
    <t>Total C009.4</t>
  </si>
  <si>
    <t>Total SG09</t>
  </si>
  <si>
    <t>SG10</t>
  </si>
  <si>
    <t>Instalación de electricidad y telecomunicaciones</t>
  </si>
  <si>
    <t>C10.1</t>
  </si>
  <si>
    <t>Electricidad</t>
  </si>
  <si>
    <t>10100A</t>
  </si>
  <si>
    <t>Certificación y boletines de instalación electricidad</t>
  </si>
  <si>
    <t>Certificación de la instalación de electricidad y telecomunicaciones, preparación, y tramitación, hasta buen fin y ante los orgamismos competentes de boletines, contratación y coordinación con OCA para obtención de informe favorable, planos actualizados con las modificaciones que surgieran durante la obra y cualquier otra documentación que fuera necesaria. Incluso presentación al cliente de planos en soporte DWG.</t>
  </si>
  <si>
    <t>Total 10100A</t>
  </si>
  <si>
    <t>1013642</t>
  </si>
  <si>
    <t>Instalación provisional de obras</t>
  </si>
  <si>
    <t>Instalación provisional de electricidad, compuesta por luminarias estancas 2x36w de circuito RZ1-K (AS) (2x2,5)+TTx2,5mm2 Cu, cadenas para colocacíon de luminarias, y cuadros eléctricos de soporte y línea trifásica RZ1-K (AS) (4x10)+TTx10mm2 Cu, medida la unidad totalmente ejecutada hasta uno total de 4 cuadros eléctricos de soporte..</t>
  </si>
  <si>
    <t>Total 1013642</t>
  </si>
  <si>
    <t>101364</t>
  </si>
  <si>
    <t>Puesta en marcha de instalación de electricidad</t>
  </si>
  <si>
    <t>Puesta en marcha de toda la instalación de electricidad, con chequeo del correcto funcionamiento de todos los elementos, con las pruebas reglamentarias de estanqueidad y demás pruebas necesarias que indique el control de calidad para dar como favorable la instalación. Medida la unidad funcionando.</t>
  </si>
  <si>
    <t>Total 101364</t>
  </si>
  <si>
    <t>10102</t>
  </si>
  <si>
    <t>Cuadro general de baja tensión, armario 1650x1000x250 mm</t>
  </si>
  <si>
    <t>Cuadro general de baja tensión en armario de distribución metálico, de superficie, con puerta ciega, grado de protección IP40, aislamiento clase II, de 1650x1000x250 mm. Con llave y toda la aparamenta necesaria conforme a esquema unifilar de proyecto, incluso rotulado y envolvente, incluso conexionado con línea eléctrica interior. Se medirá la unidad instalada, probada y funcionando.</t>
  </si>
  <si>
    <t>Total 10102</t>
  </si>
  <si>
    <t>10115</t>
  </si>
  <si>
    <t>Cable multipolar RZ1-K 0,6/1 kV, 2x1,5 mm2, Cu</t>
  </si>
  <si>
    <t>Cable multipolar RZ1-K (libre de halógeno), siendo su tensión asignada de 0,6/1 kV, reacción al fuego clase Eca, con conductor de cobre clase 5 (-K) de 2x1,5+TTx1,5mm2 de sección, con aislamiento de polietileno reticulado (R) y cubierta de PVC (V), incluso uniones, cajas de registro y empalme y pequeño material. Se medirá la longitud realmente ejecutada según especificaciones de Proyecto.</t>
  </si>
  <si>
    <t>Total 10115</t>
  </si>
  <si>
    <t>10116</t>
  </si>
  <si>
    <t>Cable multipolar RZ1-K 0,6/1 kV, 2x2,5 mm2, Cu</t>
  </si>
  <si>
    <t>Cable multipolar RZ1-K (libre de halógeno), siendo su tensión asignada de 0,6/1 kV, reacción al fuego clase Eca, con conductor de cobre clase 5 (-K) de 2x2,5+TTx2,5mm2 mm² de sección, con aislamiento de polietileno reticulado (R) y cubierta de PVC (V), incluso uniones, cajas de registro y empalme y pequeño material. Se medirá la longitud realmente ejecutada según especificaciones de Proyecto.</t>
  </si>
  <si>
    <t>Total 10116</t>
  </si>
  <si>
    <t>10117</t>
  </si>
  <si>
    <t>Cable multipolar RZ1-K 0,6/1 kV, 2x4 mm2, Cu</t>
  </si>
  <si>
    <t>Cable multipolar RZ1-K (libre de halógeno), siendo su tensión asignada de 0,6/1 kV, reacción al fuego clase Eca, con conductor de cobre clase 5 (-K) de 2x4+TTx4mm2 mm² de sección,con aislamiento de polietileno reticulado (R) y cubierta de PVC (V), incluso uniones, cajas de registro y empalme y pequeño material. Se medirá la longitud realmente ejecutada según especificaciones de Proyecto.</t>
  </si>
  <si>
    <t>Total 10117</t>
  </si>
  <si>
    <t>10118C</t>
  </si>
  <si>
    <t>Cable multipolar RZ1-K 0,6/1 kV, 4x4 mm2, Cu</t>
  </si>
  <si>
    <t>Cable multipolar RZ1-K (libre de halógeno), siendo su tensión asignada de 0,6/1 kV, reacción al fuego clase Eca, con conductor de cobre clase 5 (-K) de 4x4+TTx4 mm² de sección, con aislamiento de polietileno reticulado (R) y cubierta de PVC (V), incluso uniones, cajas de registro y empalme y pequeño material. Se medirá la longitud realmente ejecutada según especificaciones de Proyecto</t>
  </si>
  <si>
    <t>ue</t>
  </si>
  <si>
    <t>Total 10118C</t>
  </si>
  <si>
    <t>10118</t>
  </si>
  <si>
    <t>Cable multipolar RZ1-K 0,6/1 kV, 4x6 mm2, Cu</t>
  </si>
  <si>
    <t>Cable multipolar RZ1-K (libre de halógeno), siendo su tensión asignada de 0,6/1 kV, reacción al fuego clase Eca, con conductor de cobre clase 5 (-K) de 4x6+TTx6 mm² de sección, con aislamiento de polietileno reticulado (R) y cubierta de PVC (V), incluso uniones, cajas de registro y empalme y pequeño material. Se medirá la longitud realmente ejecutada según especificaciones de Proyecto.</t>
  </si>
  <si>
    <t>10119</t>
  </si>
  <si>
    <t>Cable multipolar RZ1-K 0,6/1 kV, 4x10 mm2, Cu</t>
  </si>
  <si>
    <t>Cable multipolar RZ1-K (libre de halógeno), siendo su tensión asignada de 0,6/1 kV, reacción al fuego clase Eca, con conductor de cobre clase 5 (-K) de 4x10+TTx10 mm² de sección, con aislamiento de polietileno reticulado (R) y cubierta de PVC (V), incluso uniones, cajas de registro y empalme y pequeño material. Se medirá la longitud realmente ejecutada según especificaciones de Proyecto.</t>
  </si>
  <si>
    <t>Total 10119</t>
  </si>
  <si>
    <t>10120</t>
  </si>
  <si>
    <t>Cable multipolar RZ1-K 0,6/1 kV, 4x16 mm2, Cu</t>
  </si>
  <si>
    <t>Cable multipolar RZ1-K (libre de halógeno), siendo su tensión asignada de 0,6/1 kV, reacción al fuego clase Eca, con conductor de cobre clase 5 (-K) de 4x16+TTx16 mm² de sección, con aislamiento de polietileno reticulado (R) y cubierta de PVC (V), incluso uniones, cajas de registro y empalme y pequeño material. Se medirá la longitud realmente ejecutada según especificaciones de Proyecto.</t>
  </si>
  <si>
    <t>10104</t>
  </si>
  <si>
    <t>Conductor de tierra cobre desnudo 25 mm²</t>
  </si>
  <si>
    <t>Conductor de tierra formado por cable rígido desnudo de cobre trenzado, de 25 mm² de sección, incluso conexionado a cuadro eléctrico. Se medirá la longitud realmente ejecutada según especificaciones de Proyecto.</t>
  </si>
  <si>
    <t>Total 10104</t>
  </si>
  <si>
    <t>1046B010</t>
  </si>
  <si>
    <t>Toma de datos RJ45</t>
  </si>
  <si>
    <t>Suministro y colocación de toma de daros RJ45, incluso  incluso mecanismo de primera calidad con placa metálica de fijación, tipo base eléctrica simon k45 o equivalente, con marco y mecanismos en color según proyecto, y p.p. de cajas de empotramiento, derivación; construido s/REBT. Medida la unidad totalmente ejecutada.</t>
  </si>
  <si>
    <t>Tornos</t>
  </si>
  <si>
    <t>otros</t>
  </si>
  <si>
    <t>Reserva</t>
  </si>
  <si>
    <t>puestos</t>
  </si>
  <si>
    <t>Total 1046B010</t>
  </si>
  <si>
    <t>1046A10A</t>
  </si>
  <si>
    <t>Toma de corriente 16 A</t>
  </si>
  <si>
    <t>Toma de corriente de 16 A con puesta a tierra, instalada con cable de cobre de 2,5 mm² de sección nominal (fase, neutro y tierra) y aislamiento vv 750 v, incluido este cableado entubado hasta una longitud desde el mecanismo de 6 m, empotrado y aislado bajo tubo de pvc flexible de 16 mm de diámetro, incluso mecanismo de primera calidad con placa metálica de fijación, tipo base eléctrica simon k45 o equivalente, con marco y mecanismos en color según proyecto y p.p. de cajas de empotramiento, derivación; construido s/REBT. Medida la unidad instalada.</t>
  </si>
  <si>
    <t>Total 1046A10A</t>
  </si>
  <si>
    <t>1046A10B</t>
  </si>
  <si>
    <t>Toma de corriente empotrada 16 A</t>
  </si>
  <si>
    <t>Toma de corriente estanca de 16 A con puesta a tierra, instalada con cable de cobre de 2,5 mm² de sección nominal (fase, neutro y tierra) y aislamiento vv 750 v, incluido este cableado entubado hasta una longitud desde el mecanismo de 6 m, empotrado y aislado bajo tubo de pvc flexible de 16 mm de diámetro, incluso mecanismo de primera calidad con placa metálica de fijación, tipo base eléctrica simon k45 o equivalente, con marco y mecanismos en color según proyecto, y p.p. de cajas de empotramiento, derivación; construido s/REBT. Medida la unidad instalada.</t>
  </si>
  <si>
    <t>Total 1046A10B</t>
  </si>
  <si>
    <t>1046A211A</t>
  </si>
  <si>
    <t>KIT Caja de 2 módulos para suelo (1xTC16A+1xRJ45)</t>
  </si>
  <si>
    <t>Kit caja estanca de 2 módulos cableado interior totalmente instalada para montaje empotrado en suelo, compuesto por caja de conexiones para empotrar rectangular, portamecanismos para 2 módulos 47x47 para montaje de marco formado por puerta desmontable, marco y contramarco. 2 mecanismos con montaje directo sobre las cubetas (TC16A + RJ-45 doble). Puerta con salidas de cables y tapa con placa metálica, y placas de suplemento metálica para el recubrimiento completo de las tapas de registro, tipo simon k45 o equivalente, con marco y mecanismos de color según plano; incluso mano de obra. Medida la unidad colocada. Según REBT. Medida la unidad instalada.</t>
  </si>
  <si>
    <t>F2 Tornos</t>
  </si>
  <si>
    <t>Total 1046A211A</t>
  </si>
  <si>
    <t>1046A642A</t>
  </si>
  <si>
    <t>KIT Caja de 6 módulos en paramento (4xTC16A+2xRJ45)</t>
  </si>
  <si>
    <t>Kit caja estanca de tres módulos cableado interior totalmente instalada para colocar en paramento en superficie, compuesto por caja de conexiones para empotrar rectangular, portamecanismos para 6 módulos 47x47 para montaje de marco formado por puerta desmontable, marco y contramarco. 3 mecanismos con montaje directo sobre las cubetas (4xTC16A + 4xRJ-45). Puerta con salidas de cables y tapa con placa metálica, y placas de suplemento metálica para el recubrimiento completo de las tapas de registro, tipo simon k45 o equivalente, con marco y mecanismos de color según plano; incluso mano de obra. Medida la unidad colocada. Según REBT. Medida la unidad instalada.</t>
  </si>
  <si>
    <t>F1 Mostrador</t>
  </si>
  <si>
    <t>Total 1046A642A</t>
  </si>
  <si>
    <t>101141A</t>
  </si>
  <si>
    <t>Bandeja portacables "INDUCANAL CLICK" 60x100mm GC</t>
  </si>
  <si>
    <t>Bandeja de chapa de base embutida y ciega para cargas ligeras, modelo "INDUCANAL CLICK GC" o equivalente, de dimensiones 60x100 mm, para suspender de techos con varillas y piezas especiales necesarias, incluso tabique separador. Se medirá la longitud realmente ejecutada según especificaciones de Proyecto.</t>
  </si>
  <si>
    <t>Total 101141A</t>
  </si>
  <si>
    <t>10114A</t>
  </si>
  <si>
    <t>Bandeja portacables "INDUCANAL CLICK" 60x200mm GC</t>
  </si>
  <si>
    <t>Bandeja de chapa de base embutida y ciega para cargas ligeras, modelo "INDUCANAL CLICK GC" o equivalente, de dimensiones 60x200 mm, para suspender de techos con varillas y piezas especiales necesarias, incluso tabique separador. Se medirá la longitud realmente ejecutada según especificaciones de Proyecto.</t>
  </si>
  <si>
    <t>Total 10114A</t>
  </si>
  <si>
    <t>101142A</t>
  </si>
  <si>
    <t>Bandeja portacables "INDUCANAL CLICK" 60x300mm GC</t>
  </si>
  <si>
    <t>Bandeja de chapa de base embutida y ciega para cargas ligeras, modelo "INDUCANAL CLICK GC" o equivalente, de dimensiones 60x300 mm, para suspender de techos con varillas y piezas especiales necesarias, incluso tabique separador. Se medirá la longitud realmente ejecutada según especificaciones de Proyecto.</t>
  </si>
  <si>
    <t>Total 101142A</t>
  </si>
  <si>
    <t>10316.2</t>
  </si>
  <si>
    <t>Latiguillo interconexión Fuerza / Datos</t>
  </si>
  <si>
    <t>Latiguillo de conexión (Fuerza / Datos) formado por cable rígido U/UTP no propagador de la llama de 4 pares de cobre, categoría 6, con conductor unifilar de cobre, aislamiento de polietileno y vaina exterior de PVC LSFH libre de halógenos, con baja emisión de humos y gases corrosivos y conector macho tipo RJ-45 de 8 contactos, categoría 6, en ambos extremos, según EN 50288-6-1. Se medirá el número de unidades realmente ejecutadas según especificaciones de Proyecto.</t>
  </si>
  <si>
    <t>Total 10316.2</t>
  </si>
  <si>
    <t>10108</t>
  </si>
  <si>
    <t>Tubo PVC rígido 25 mm, superficie</t>
  </si>
  <si>
    <t>Suministro e instalación en superficie de canalización de protección de cableado, formada por tubo de PVC rígido, blindado, enchufable, de color negro, de 25 mm de diámetro nominal, con IP547. Incluso abrazaderas, elementos de sujeción y accesorios (curvas, manguitos, tes, codos y curvas flexibles). Se medirá la longitud realmente ejecutada según especificaciones de Proyecto.</t>
  </si>
  <si>
    <t>Total 10108</t>
  </si>
  <si>
    <t>Total C10.1</t>
  </si>
  <si>
    <t>C10.2</t>
  </si>
  <si>
    <t>Iluminación</t>
  </si>
  <si>
    <t>Centralización de interruptores (hasta 14 encendidos)  instalado con cable de cobre 1,5mm2 de sección nominal, empotrado y aislado con tubo de pvc flexible de 13mm de diámetro, incluso mecanismos de primera calidad, empotrados y p.p. de cajas de dreivación y ayudas de albañilería, según rebt, medida la unidad totalmente ejecutada.</t>
  </si>
  <si>
    <t>10202</t>
  </si>
  <si>
    <t>Centralización de encendidos</t>
  </si>
  <si>
    <t>Centralización de interruptores (hasta 24 encendidos)  instalado con cable de cobre 1,5mm2 de sección nominal, empotrado y aislado con tubo de pvc flexible de 13mm de diámetro, incluso mecanismos de primera calidad, empotrados y p.p. de cajas de dreivación y ayudas de albañilería, según rebt, medida la unidad totalmente ejecutada.</t>
  </si>
  <si>
    <t>Total 10202</t>
  </si>
  <si>
    <t>10201</t>
  </si>
  <si>
    <t>Plafón led redondo blanco I-TEC, Ref. 5550407</t>
  </si>
  <si>
    <t>Suministro e instalación de plafón led redondo blanco I-TEC, Ref. 5550407, 20 W de superficie, cuerpo fabricado en aluminio y difusor en polmetilmetacrilato (PMMA), incluso driver externo, piezas especiales de cuelgue bajo bandeja y lámpara de 20W de 4200 ºK. Se medirá el número de unidades realmente ejecutadas según especificaciones de Proyecto.</t>
  </si>
  <si>
    <t>Total 10201</t>
  </si>
  <si>
    <t>10203</t>
  </si>
  <si>
    <t>Regleta industrial Airfal Delta D0051L, led</t>
  </si>
  <si>
    <t>Suministro y montaje de regleta industrial Airfal Delta D0051L, para 1 tubo led, en chapa de acero prelacada. Dimensiones 1534x83x60 mm, incluso driver externo, piezas especiales de cuelgue bajo bandeja y lámpara T8 de 20 W y 4200 ºK. Se medirá el número de unidades realmente ejecutadas según especificaciones de Proyecto.</t>
  </si>
  <si>
    <t>Total 10203</t>
  </si>
  <si>
    <t>10204</t>
  </si>
  <si>
    <t>Luminaria estanca Airfal Supra S0108L, led</t>
  </si>
  <si>
    <t>Suministro y montaje de luminaria estanca Airfal Supra S0208L, para 1 tubo led, cuerpo de luminaria en ABS, difusor de policarbonato o acrílico, chasis interno en aluminio brillo, prensaestopas PG11, IP65. Dimensiones 1274x870x100 mm, incluso driver externo, piezas especiales de cuelgue bajo bandeja y lámpara T8 de 20 W y 4200 ºK. Se medirá el número de unidades realmente ejecutadas según especificaciones de Proyecto.</t>
  </si>
  <si>
    <t>Total 10204</t>
  </si>
  <si>
    <t>10203A</t>
  </si>
  <si>
    <t>Regleta industrial Airfal Delta D0051L L=1534mm</t>
  </si>
  <si>
    <t>Suministro y montaje de regleta industrial Airfal Delta D0051L, para 1 tubo led, en chapa de acero prelacada. Dimensiones 1534x83x60 mm, incluso driver externo, piezas especiales de cuelgue bajo bandeja y lámpara T8 de 20 W y 3000 ºK. Se medirá el número de unidades realmente ejecutadas según especificaciones de Proyecto.</t>
  </si>
  <si>
    <t>cuadrados</t>
  </si>
  <si>
    <t>Total 10203A</t>
  </si>
  <si>
    <t>10203B</t>
  </si>
  <si>
    <t>Regleta industrial Airfal Delta D0050L L=1233mm</t>
  </si>
  <si>
    <t>Suministro y montaje de regleta industrial Airfal Delta D0050L, para 1 tubo led, en chapa de acero prelacada. Dimensiones 1233x83x60 mm, incluso driver externo, piezas especiales de cuelgue bajo bandeja y lámpara T8 de 20 W y 3000 ºK. Se medirá el número de unidades realmente ejecutadas según especificaciones de Proyecto.</t>
  </si>
  <si>
    <t>cross</t>
  </si>
  <si>
    <t>Total 10203B</t>
  </si>
  <si>
    <t>10205</t>
  </si>
  <si>
    <t>Alumbrado emergencia 60 lúmenes</t>
  </si>
  <si>
    <t>Suministro e instalación en superficie en zonas comunes de luminaria de emergencia, con tubo lineal fluorescente, 6 W - G5, flujo luminoso 60 lúmenes, carcasa de 245x110x58 mm, clase II, IP42, con baterías de Ni-Cd de alta temperatura, autonomía de 1 h, alimentación a 230 V, tiempo de carga 24 h. Incluso accesorios y elementos de fijación. Se medirá el número de unidades realmente ejecutadas según especificaciones de Proyecto.</t>
  </si>
  <si>
    <t>Total 10205</t>
  </si>
  <si>
    <t>10206</t>
  </si>
  <si>
    <t>Alumbrado emergencia 110 lúmenes</t>
  </si>
  <si>
    <t>Suministro e instalación en superficie en zonas comunes de luminaria de emergencia, con tubo lineal fluorescente, 6 W - G5, flujo luminoso 110 lúmenes, carcasa de 245x110x58 mm, clase II, IP42, con baterías de Ni-Cd de alta temperatura, autonomía de 1 h, alimentación a 230 V, tiempo de carga 24 h. Incluso accesorios y elementos de fijación. Se medirá el número de unidades realmente ejecutadas según especificaciones de Proyecto.</t>
  </si>
  <si>
    <t>Total 10206</t>
  </si>
  <si>
    <t>10205B</t>
  </si>
  <si>
    <t>Luminaria emergencia estanca 60 lúmenes</t>
  </si>
  <si>
    <t>Suministro e instalación en superficie en zonas comunes de luminaria de emergencia estanca, con tubo lineal fluorescente, 6 W - G5, flujo luminoso 60 lúmenes, carcasa de 245x110x58 mm, clase II, IP42, con baterías de Ni-Cd de alta temperatura, autonomía de 1 h, alimentación a 230 V, tiempo de carga 24 h. Incluso accesorios y elementos de fijación. Se medirá el número de unidades totalmente ejecutadas, conexionadas y funcionando según especificaciones de Proyecto.</t>
  </si>
  <si>
    <t>Total 10205B</t>
  </si>
  <si>
    <t>10205BP1</t>
  </si>
  <si>
    <t>Luminaria emergencia permanente estanca 110 lúmenes</t>
  </si>
  <si>
    <t>Suministro e instalación en superficie en zonas comunes de luminaria de emergencia AERLUX DL-110, permanente estanca, con tubo lineal fluorescente, 6 W - G5, flujo luminoso  110 lúmenes, carcasa de 245x110x58 mm, clase II, IP42, con baterías de Ni-Cd de alta temperatura, autonomía de 1 h, alimentación a 230 V, tiempo de carga 24 h. Incluso accesorios y elementos de fijación. Se medirá el número de unidades totalmente ejecutadas, conexionadas y funcionando según especificaciones de Proyecto.</t>
  </si>
  <si>
    <t>Total 10205BP1</t>
  </si>
  <si>
    <t>10135</t>
  </si>
  <si>
    <t>Interruptor de superficie</t>
  </si>
  <si>
    <t>Interruptor unipolar (1P), intensidad asignada 10 AX, tensión asignada 250 V, con tecla simple y color según plano; instalación en superficie. Se medirá el número de unidades realmente ejecutadas según especificaciones de Proyecto.</t>
  </si>
  <si>
    <t>Total 10135</t>
  </si>
  <si>
    <t>10208</t>
  </si>
  <si>
    <t>Detector de movimiento</t>
  </si>
  <si>
    <t>Suministro e instalación en la superficie del techo de detector de movimiento por infrarrojos para automatización del sistema de alumbrado, formato extraplano, ángulo de detección de 360°, alcance de 7 m de diámetro a 2,5 m de altura, regulable en tiempo, en sensibilidad lumínica y en distancia de captación, alimentación a 230 V y 50-60 Hz, poder de ruptura de 5 A a 230 V, con conmutación en paso por cero, recomendada para lámparas fluorescentes y lámparas LED, cargas máximas recomendadas: 1000 W para lámparas incandescentes, 250 VA para lámparas fluorescentes, 500 VA para lámparas halógenas de bajo voltaje, 1000 W para lámparas halógenas, 200 VA para lámparas de bajo consumo, 200 VA para luminarias tipo Downlight, 200 VA para lámparas LED, temporización regulable digitalmente de 3 s a 30 min, sensibilidad lumínica regulable de 5 a 1000 lux, temperatura de trabajo entre -10°C y 40°C, grado de protección IP20, de 120 mm de diámetro. Incluso sujeciones. Se medirá el número de unidades realmente ejecutadas según especificaciones de Proyecto.</t>
  </si>
  <si>
    <t>Total 10208</t>
  </si>
  <si>
    <t>PN_TIRALED</t>
  </si>
  <si>
    <t>Tira led IP65 en perfil U para exterior</t>
  </si>
  <si>
    <t>Sistema de Canal de Aluminio LED Plateado de Fácil Instalación con Difusor - Tira de Iluminación  LED exterior IP65 14,4W 24V en Forma de U para Paredes, Escaleras y Techos, Incluye Tapas de Extremo y Clips de Montaje</t>
  </si>
  <si>
    <t>Total PN_TIRALED</t>
  </si>
  <si>
    <t>Total C10.2</t>
  </si>
  <si>
    <t>C10.3</t>
  </si>
  <si>
    <t>Telecomunicaciones</t>
  </si>
  <si>
    <t>10301</t>
  </si>
  <si>
    <t>Acometida Telecomunicaciones</t>
  </si>
  <si>
    <t>PA de conexionado de red interior de telecomunicaciones (RACK) con punto de conexión exterior, formado por registro de entrada, canalización y cableado, incluso conexionado y pruebas.</t>
  </si>
  <si>
    <t>Total 10301</t>
  </si>
  <si>
    <t>10315</t>
  </si>
  <si>
    <t>Cable rígido U/UTP 4 pares trenzados Cu</t>
  </si>
  <si>
    <t>Cable rígido U/UTP no propagador de la llama de 4 pares trenzados de cobre, categoría 6, reacción al fuego clase Dca-s2,d2,a2 según UNE-EN 50575, con conductor unifilar de cobre, aislamiento de polietileno y vaina exterior de poliolefina termoplástica LSFH libre de halógenos, con baja emisión de humos y gases corrosivos, de 6,2 mm de diámetro. Incluso accesorios y elementos de sujeción. Se medirá la longitud realmente ejecutada según especificaciones de Proyecto.</t>
  </si>
  <si>
    <t>Total 10315</t>
  </si>
  <si>
    <t>10317C</t>
  </si>
  <si>
    <t>Armario rack de telecomunicaciones U26</t>
  </si>
  <si>
    <t>Armario rack U29 para telecomunicaciones, en acero laminado, puerta frontal de cristal templado con cerradura y ventilación lateral, puerta trasera en metal perforado con ventilación completa y cerradura, laterales en metal perforado con ventilación completa. Con paneles RJ45 para datos, cámaras IP, electrónica de red con conectividad de fibra óptica y enchufes necesarios. Incluso latiguillos, accesorios, conectores, pequeño material, ayudas , etiquetado y switch . Se medirá el número de unidades realmente ejecutadas según especificaciones de Proyecto.</t>
  </si>
  <si>
    <t>Total 10317C</t>
  </si>
  <si>
    <t>103211</t>
  </si>
  <si>
    <t>Preinstalación control de acceso</t>
  </si>
  <si>
    <t xml:space="preserve">Preinstalación control de acceso, cableado y conexionado del sistema de lector de huellas </t>
  </si>
  <si>
    <t>Total 103211</t>
  </si>
  <si>
    <t>103212</t>
  </si>
  <si>
    <t>Preinstalación tornos de acceso</t>
  </si>
  <si>
    <t>Preinstalación tornos de acceso, cableado y conexionado del sistemaa.</t>
  </si>
  <si>
    <t>Total 103212</t>
  </si>
  <si>
    <t>07.04.04</t>
  </si>
  <si>
    <t>Registro enlace 450x450x120 mm.</t>
  </si>
  <si>
    <t>REGISTRO DE ENLACE DE 450x450x120 MM, INCLUSO P.P. DE PEQUEÑO MATERIAL Y AYUDAS DE ALBAÑILERÍA; CONSTRUIDO SEGÚN REGLAMENTO DE ICT. MEDIDA LA UNIDAD EJECUTADA</t>
  </si>
  <si>
    <t>Total 07.04.04</t>
  </si>
  <si>
    <t>10150</t>
  </si>
  <si>
    <t>Recibido de torniquetes y portillos de control de acceso</t>
  </si>
  <si>
    <t>Recibido de torniquetes y portillos de control de acceso, suministrados en obra por terceros. Incluso replanteo, colocación, anclaje a suelo y elementos de fijación necesarios. Se medirá la unidad ejecutada.</t>
  </si>
  <si>
    <t>Total 10150</t>
  </si>
  <si>
    <t>Total C10.3</t>
  </si>
  <si>
    <t>C10.4</t>
  </si>
  <si>
    <t>Audio y megafonía</t>
  </si>
  <si>
    <t>EXT021</t>
  </si>
  <si>
    <t>Circuito interior con cable libre de oxígeno 2x1,5mm2</t>
  </si>
  <si>
    <t>Circuito de sonido formado por cable 2x1.5 mm2 libre de oxigeno. Medida la unidad totalmente ejecutada.</t>
  </si>
  <si>
    <t>Total EXT021</t>
  </si>
  <si>
    <t>EXT021B</t>
  </si>
  <si>
    <t>Circuito interior con cable libre de oxígeno 2x2,5mm2</t>
  </si>
  <si>
    <t>Circuito de sonido formado por cable 2x2.5 mm2 libre de oxigeno. Medida la unidad totalmente ejecutada.</t>
  </si>
  <si>
    <t>Total EXT021B</t>
  </si>
  <si>
    <t>EXT022</t>
  </si>
  <si>
    <t>Conducto PVC Flexible de 20mm</t>
  </si>
  <si>
    <t>Canalización para preinstalación de sonido formado por tubo corrugado de 20mm</t>
  </si>
  <si>
    <t>Total EXT022</t>
  </si>
  <si>
    <t>02.06.06</t>
  </si>
  <si>
    <t>Tubo corrugado Diam 25mm</t>
  </si>
  <si>
    <t>Tubo corrugado de diámetro 25mm, con resistencia a compresión 320nW y al impacto 2J. Aislante no propagador de llama.</t>
  </si>
  <si>
    <t>Total 02.06.06</t>
  </si>
  <si>
    <t>02.06.08</t>
  </si>
  <si>
    <t>Tubo corrugado Diam 35mm</t>
  </si>
  <si>
    <t>Tubo corrugado de diámetro 35mm, con resistencia a compresión 320nW y al impacto 2J. Aislante no propagador de llama.</t>
  </si>
  <si>
    <t>Total 02.06.08</t>
  </si>
  <si>
    <t>02.06.07</t>
  </si>
  <si>
    <t>Tubo rígido PVC Diam 25mm</t>
  </si>
  <si>
    <t>Tubo rígido gris de pvc de 25 mm con manguito incluido apto para canalizaciones superficiales ordinarias fijas. Contruido según la norma une-en 61386-21, este tiene las siguientes características:
Resistencia a la compresión &gt;1250 newton, resistencia al impacto &gt;2j a -5ºc, temperatura mínima y máxima de utilización -5 +60ºc, es un tubo rígido y curvable en caliente o mediante  muelle, rigidez eléctrica &gt;200v.</t>
  </si>
  <si>
    <t>Total 02.06.07</t>
  </si>
  <si>
    <t>Total C10.4</t>
  </si>
  <si>
    <t>Total SG10</t>
  </si>
  <si>
    <t>SG11</t>
  </si>
  <si>
    <t>Instalación de climatización y ventilación</t>
  </si>
  <si>
    <t>C11.1</t>
  </si>
  <si>
    <t>Equipos y conexiones</t>
  </si>
  <si>
    <t>11000A</t>
  </si>
  <si>
    <t>Certificación de instalación de climatización</t>
  </si>
  <si>
    <t>Certificación de la instalación de climatización y ventilación, incluyendo preparación, y tramitación, hasta buen fin y ante los orgamismos competentes de boletines, proyectos actualizados con las modificaciones que surgieran durante la obra y cualquier otra documentación que fuera necesaria. Incluso presentación al cliente de planos en soporte DWG.</t>
  </si>
  <si>
    <t>Total 11000A</t>
  </si>
  <si>
    <t>HTCH RASC4</t>
  </si>
  <si>
    <t>Unidad exterior centrífuga HITACHI  RASC-4HNPE</t>
  </si>
  <si>
    <t>Total HTCH RASC4</t>
  </si>
  <si>
    <t>HTCH RASC5</t>
  </si>
  <si>
    <t>Unidad exterior centrífuga HITACHI  RASC-5HNPE</t>
  </si>
  <si>
    <t>Unidad exterior CENTRÍFUGA, gama VRF CENTRÍFUGO, modelo RASC-5HNPE. Compresor scroll DC Inverter. Compatible con cualquiera de los distintos tipos de unidades interiores System Free. Posibilidad de instalar hasta 5 unidades interiores. Potencia frigorífica a máxima frecuencia del compresor de 14 kW en condiciones 35ºC (DB) exterior y 19ºC(WB) interior y potencia en calefacción a máxima frecuencia del compresor de 16,43 kW en condiciones 10ºC (WB) exterior y 20ºC (DB) interior. Potencia nominal en refrigeración de 12,5 kW y en calefacción de 14 kW. Potencia nominal consumida en refrigeración de 3980 W y en calefacción de 4120 W. Recirculación de gas caliente para mejorar el funcionamiento de calefacción y disminuir los desescarche. Alimentación 400V-50Hz. SEER de 5,43 y SCOP de 3,74. Equipo certificado por EUROVENT. Potencia sonora de 71 dB(A) o inferior. Presión sonora de 52 dB(A) y 48 dB(A) en modo nocturno. Caudal de aire de 3.600 m3/h. Presión estática (Nominal-Máxima) de 72/100 Pa. Refrigerante R410A. Diámetro de tuberías  (Líq.-Gas) 3/8-5/8 pulgadas. Dimensiones de 1415x1015x575 mm (AnchoxFondoxAlto) y peso de 192 Kg.
Marca/modelo: HITACHI/RASC-5HNPE
 Medida la unidad totalmente ejecutada y conexionada, incluso amortiguadores tipo AMC mecanocaucho ST+Sylomer ST-100, en mínimo 6 puntos de anclaje, si va colgado en techo y amortiguadores tipo AMC mecanocaucho AMC 100+Base rectangular + Sylomer si va apoyado en suelo y parte proporcional de medios de elevación (elementos auxiliares, grúa, etc) si fuesen necesarios según condicionantes del proyecto y ubicación del equipo.Incluye tubo de desagüe desde bandeja a punto más cercanos</t>
  </si>
  <si>
    <t>strenght y oficina</t>
  </si>
  <si>
    <t>Total HTCH RASC5</t>
  </si>
  <si>
    <t>HTCH RASC6</t>
  </si>
  <si>
    <t>Unidad exterior centrífuga HITACHI  RASC-6HNPE</t>
  </si>
  <si>
    <t>Unidad exterior CENTRÍFUGA, gama VRF CENTRÍFUGO, modelo RASC-6HNPE. Compresor scroll DC Inverter. Compatible con cualquiera de los distintos tipos de unidades interiores System Free. Posibilidad de instalar hasta 5 unidades interiores. Potencia frigorífica a máxima frecuencia del compresor de 16 kW en condiciones 35ºC (DB) exterior y 19ºC(WB) interior y potencia en calefacción a máxima frecuencia del compresor de 18,1 kW en condiciones 10ºC (WB) exterior y 20ºC (DB) interior. Potencia nominal en refrigeración de 14 kW y en calefacción de 15,5 kW. Potencia nominal consumida en refrigeración de 5090 W y en calefacción de 5740 W. Recirculación de gas caliente para mejorar el funcionamiento de calefacción y disminuir los desescarche. Alimentación 400V-50Hz. SEER de 5,22 y SCOP de 3,66. Equipo certificado por EUROVENT. Potencia sonora de 72 dB(A) o inferior. Presión sonora de 53 dB(A) y 49 dB(A) en modo nocturno. Caudal de aire de 3.600 m3/h. Presión estática (Nominal-Máxima) de 100/100 Pa. Refrigerante R410A. Diámetro de tuberías  (Líq.-Gas) 3/8-5/8 pulgadas. Dimensiones de 1415x1015x575 mm (AnchoxFondoxAlto) y peso de 192 Kg.
Marca/modelo: HITACHI/RASC-6HNPE
 Medida la unidad totalmente ejecutada y conexionada, incluso amortiguadores tipo AMC mecanocaucho ST+Sylomer ST-100, en mínimo 6 puntos de anclaje, si va colgado en techo y amortiguadores tipo AMC mecanocaucho AMC 100+Base rectangular + Sylomer si va apoyado en suelo y parte proporcional de medios de elevación (elementos auxiliares, grúa, etc) si fuesen necesarios según condicionantes del proyecto y ubicación del equipo.</t>
  </si>
  <si>
    <t>fwI</t>
  </si>
  <si>
    <t>agility</t>
  </si>
  <si>
    <t>Total HTCH RASC6</t>
  </si>
  <si>
    <t>RCI-1.5FSR</t>
  </si>
  <si>
    <t>Unidad interior tipo Casette HITACHI RCI-1.5FSR</t>
  </si>
  <si>
    <t>Unidad interior tipo CASSETTE 4 VÍAS 800x800 RCI, gama SYSTEM FREE, modelo RCI-1.5FSR (cuerpo solo, sin panel). Válvula de expansión electrónica PID. Posibilidad de reducir potencia mendiante la utilización de DIP Switch. Potencia nominal frigorífica para UTOPIA 3,6 kW y calorífica 4 kW. Potencia nominal frigorífica para SET FREE 4 kW y calorífica 4,8 kW. Nivel de presión sonora 35 dB(A) o inferior, potencia sonora 53 dB(A) o inferior y caudal de aire de 660-1260 m3/h. Alimentación de 230V-50Hz. Diámetro de tuberías  (Líq.-Gas) 1/4-1/2 pulgadas. Dimensiones de 840x840x248 mm (AnchoxFondoxlto) y peso de 21 Kg. Unidad preparada para incorporar sensor de movimiento (dispositivo opcional no incluido). El panel (no incluido) estandarizado disponible en color blanco, negro o modelo Silent Iconic en blanco o negro y modelo Silent Iconic en blanco con la rejilla de retonor autoelevable para facilitar la limpieza del filtro. Todos los paneles cuenta con lamas orientables de forma independiente con efecto "Coanda".
Marca/Modelo: HITACHI/RCI-1.5FSR
Medida la unidad totalmente ejecutada y funcionando.
Medida la unidad totalmente ejecutada y conexionada.</t>
  </si>
  <si>
    <t>Total RCI-1.5FSR</t>
  </si>
  <si>
    <t>RCI-2.0FSR</t>
  </si>
  <si>
    <t>Unidad interior tipo Casette HITACHI RCI-2.0FSR</t>
  </si>
  <si>
    <t>Unidad interior tipo CASSETTE 4 VÍAS 800x800 RCI, gama SYSTEM FREE, modelo RCI-2.0FSR (cuerpo solo, sin panel). Válvula de expansión electrónica PID. Posibilidad de reducir potencia mendiante la utilización de DIP Switch. Potencia nominal frigorífica para UTOPIA 5 kW y calorífica 5,6 kW. Potencia nominal frigorífica para SET FREE 5,6 kW y calorífica 6,3 kW. Nivel de presión sonora 37 dB(A) o inferior, potencia sonora 55 dB(A) o inferior y caudal de aire de 660-1320 m3/h. Alimentación de 230V-50Hz. Diámetro de tuberías  (Líq.-Gas) 1/4-1/2 pulgadas. Dimensiones de 840x840x248 mm (AnchoxFondoxlto) y peso de 21 Kg. Unidad preparada para incorporar sensor de movimiento (dispositivo opcional no incluido). El panel (no incluido) estandarizado disponible en color blanco, negro o modelo Silent Iconic en blanco o negro y modelo Silent Iconic en blanco con la rejilla de retonor autoelevable para facilitar la limpieza del filtro. Todos los paneles cuenta con lamas orientables de forma independiente con efecto "Coanda".
Marca/Modelo: HITACHI/RCI-2.0FSR
Medida la unidad totalmente ejecutada y funcionando.
Medida la unidad totalmente ejecutada y conexionada.</t>
  </si>
  <si>
    <t>fwII</t>
  </si>
  <si>
    <t>Total RCI-2.0FSR</t>
  </si>
  <si>
    <t>RCI-3.0FSR</t>
  </si>
  <si>
    <t>Unidad interior tipo Casette HITACHI RCI-3.0FSR</t>
  </si>
  <si>
    <t>Unidad interior tipo CASSETTE 4 VÍAS 800x800 RCI, gama SYSTEM FREE, modelo RCI-3.0FSR (cuerpo solo, sin panel). Válvula de expansión electrónica PID. Potencia nominal frigorífica para UTOPIA 7,1 kW y calorífica 8 kW. Potencia nominal frigorífica para SET FREE 8 kW y calorífica 9 kW. Nivel de presión sonora 42 dB(A) o inferior, potencia sonora 57 dB(A) o inferior y caudal de aire de 840-1620 m3/h. Alimentación de 230V-50Hz. Diámetro de tuberías  (Líq.-Gas) 3/8-5/8 pulgadas. Dimensiones de 840x840x248 mm (AnchoxFondoxlto) y peso de 26 Kg. Unidad preparada para incorporar sensor de movimiento (dispositivo opcional no incluido). El panel (no incluido) estandarizado disponible en color blanco, negro o modelo Silent Iconic en blanco o negro y modelo Silent Iconic en blanco con la rejilla de retonor autoelevable para facilitar la limpieza del filtro. Todos los paneles cuenta con lamas orientables de forma independiente con efecto "Coanda".
Marca/Modelo: HITACHI/RCI-3.0FSR
Medida la unidad totalmente ejecutada y funcionando.
Medida la unidad totalmente ejecutada y conexionada.</t>
  </si>
  <si>
    <t>strenght I</t>
  </si>
  <si>
    <t>Total RCI-3.0FSR</t>
  </si>
  <si>
    <t>HTCH RPK1</t>
  </si>
  <si>
    <t>Unidad interior tipo mural RPK-1.0FSRM</t>
  </si>
  <si>
    <t>Unidad interior tipo MURAL, gama SYSTEM FREE, modelo RPK-1.0FSRM, con 4 velocidades de flujo de aire y válvula de expansión incorporada. Válvula de expansión electrónica PID. Posibilidad de aumentar potencia mediante la utilización de DIP Switch. Potencia nominal frigorífica para UTOPIA 2,5 kW y calorífica 2,8 kW. Potencia nominal frigorífica para SET FREE 2,8 kW y calorífica 3,2 kW. Nivel de presión sonora 39 dB(A) o inferior, potencia sonora 53 dB(A) o inferior y caudal de aire es de 390-600 m3/h. Alimentación de 230V-50Hz. Diámetro de tuberías (Líq.-Gas) 1/4-1/2 pulgadas. Dimensiones de 790x230x300 mm (AnchoxFondoxAlto) y peso de 10 Kg.
Marca/modelo: HITACHI/RPK-1.0FSRM
Medida la unidad totalmente ejecutada y conexionada.</t>
  </si>
  <si>
    <t>strenght II</t>
  </si>
  <si>
    <t>Total HTCH RPK1</t>
  </si>
  <si>
    <t>PN PSC A32MN</t>
  </si>
  <si>
    <t>Pantalla táctil de 5" sistema centralizado, modelo PSC-A32MN</t>
  </si>
  <si>
    <t>Pantalla táctil de 5" sistema centralizado, modelo PSC-A32MN. Control centralizado con capacidad de gestionar de hasta 8 unidades de este control. Cada control centralziado PSC-A32MN puede gestionar hasta 160 unidades interiores y 32 exteriores. Control del encendido/apagado, modo de funcionamiento, control de la temperatura, velocidad del ventilador, ajuste del deflector, bloqueo de funcionamientos de unidades, ajuste del temporizador, programación semanal y vacacional, lectura de codigos de alarma, etc.
Marca/modelo: HITACHI/PSC-A32MN</t>
  </si>
  <si>
    <t>Total PN PSC A32MN</t>
  </si>
  <si>
    <t>11160</t>
  </si>
  <si>
    <t>Carga de gas refrigerante R-410A</t>
  </si>
  <si>
    <t>Carga de la instalación con gas refrigerante R-410A, suministrado en botella con 50 kg de refrigerante. S determinará el peso de la carga realmente introducida en la instalación, según especificaciones del Proyecto.</t>
  </si>
  <si>
    <t>general</t>
  </si>
  <si>
    <t>Total 11160</t>
  </si>
  <si>
    <t>111025</t>
  </si>
  <si>
    <t>Puesta en marcha</t>
  </si>
  <si>
    <t>Puesta en marcha de toda la instalación y chequeo del correcto funcionamiento de todos los elementos, con llenado de la instalación de agua destilada. Medida la unidad funcionando y legalizada. La puesta en marcha se realizará siempre antes de realizar el estudio acústico.</t>
  </si>
  <si>
    <t>Total 111025</t>
  </si>
  <si>
    <t>111912B</t>
  </si>
  <si>
    <t>Bomba de condensados SAUERMANN</t>
  </si>
  <si>
    <t>Suministro e instalación de bomba de condensados con depósito marca SAUERMANN, instalación "vista". Incluye accesorios de soportación y ayudas de albañilería necesarias.
bomba Si-82 CENTRÍFUGA  evacua  hasta 500 lts/hora, con alta temperatura y ácidos (pH&gt;2,5) producidos por las calderas de condensación de gas.</t>
  </si>
  <si>
    <t>recuperadores</t>
  </si>
  <si>
    <t>Total 111912B</t>
  </si>
  <si>
    <t>11052</t>
  </si>
  <si>
    <t>Cable bus de comunicaciones</t>
  </si>
  <si>
    <t>Cable bus de comunicaciones, de manguera apantallado, de 2 hilos, de 1 mm² de sección por hilo, sin polaridad. Se medirá la longitud realmente ejecutada según especificaciones del Proyecto.</t>
  </si>
  <si>
    <t>Total 11052</t>
  </si>
  <si>
    <t>11123625</t>
  </si>
  <si>
    <t>Detector sensor CO2</t>
  </si>
  <si>
    <t>Sensor CO2 para control de calidad del aire tipo AMUN 716 SR colocado en pared, incluso conexionado. Medida la unidad totalmente ejecutada y conexionada</t>
  </si>
  <si>
    <t>Recuperadores</t>
  </si>
  <si>
    <t>Total 11123625</t>
  </si>
  <si>
    <t>PN004.1</t>
  </si>
  <si>
    <t>Ventilador helicocentrígugo S&amp;P o SODECA 125 mm</t>
  </si>
  <si>
    <t>Ventilador helicocentrífugos de bajo perfil S&amp;p TD-350/125 SILENT 3V o SODEA NEOLIINEO 125, extremadamente silenciosos, fabricados en material plástico, con elementos acústicos (estructura interna perforada que direcciona las ondas sonoras, y aislamiento interior fonoabsorbente que amortigua el ruido radiado), cuerpo-motor desmontable sin necesidad de tocar los conductos, juntas de goma en impulsión y descarga para reforzar la estanqueidad.
Motor brushless de corriente continua, de alto rendimiento y bajo consumo, alimentación 230V±15%/50-60Hz, IP44, rodamientos a bolas y caja de bornes externa.
Velocidad regulable 100% mediante potenciómetro ubicado en la caja de bornes o mediante control extern
Entrada analógica para controlar el ventilador con una señal externa de 0-10V.
Filtros F5+F6
Capacitados para trabajar de -20 a +40ºC y parte proporcional de medios de elevación (elementos auxiliares, grúa, etc) si fuesen necesarios según condicionantes del proyecto y ubicación del equipo y amortiguadores tipo AMC mecanocaucho ST+Sylomer ST-60, en mínimo 6 puntos de anclaje</t>
  </si>
  <si>
    <t>vestuario F</t>
  </si>
  <si>
    <t>vestuario M</t>
  </si>
  <si>
    <t>Total PN004.1</t>
  </si>
  <si>
    <t>PN004.2</t>
  </si>
  <si>
    <t>Ventilador helicocentrígugo S&amp;P o SODECA 90 mm</t>
  </si>
  <si>
    <t>Ventilador helicocentrífugos de bajo perfil S&amp;p TD-160/90 SILENT 3V o SODEA NEOLIINEO 90, extremadamente silenciosos, fabricados en material plástico, con elementos acústicos (estructura interna perforada que direcciona las ondas sonoras, y aislamiento interior fonoabsorbente que amortigua el ruido radiado), cuerpo-motor desmontable sin necesidad de tocar los conductos, juntas de goma en impulsión y descarga para reforzar la estanqueidad.
Motor brushless de corriente continua, de alto rendimiento y bajo consumo, alimentación 230V±15%/50-60Hz, IP44, rodamientos a bolas y caja de bornes externa.
Velocidad regulable 100% mediante potenciómetro ubicado en la caja de bornes o mediante control extern
Entrada analógica para controlar el ventilador con una señal externa de 0-10V.
Capacitados para trabajar de -20 a +40ºC  y parte proporcional de medios de elevación (elementos auxiliares, grúa, etc) si fuesen necesarios según condicionantes del proyecto y ubicación del equipo y amortiguadores tipo AMC mecanocaucho ST+Sylomer ST-60, en mínimo 6 puntos de anclaje</t>
  </si>
  <si>
    <t>Total PN004.2</t>
  </si>
  <si>
    <t>11185</t>
  </si>
  <si>
    <t>Emisor eléctrico 2000 W</t>
  </si>
  <si>
    <t>Convector mural eléctrico, de 2000 W de potencia eléctrica, con programador de 24 horas, ajuste de calor, pantalla LCD, mando a distancia y selector de conexión y desconexión manual, convección controlada por termostato incorporado. VONROC calefactor VOLSINI  Profesional .Se medirá el número de unidades realmente ejecutadas según especificaciones del Proyecto.</t>
  </si>
  <si>
    <t>Total 11185</t>
  </si>
  <si>
    <t>11PAP160KA3EB</t>
  </si>
  <si>
    <t>Panel en color blanco mod P-N23NA2 para unidad tipo casette</t>
  </si>
  <si>
    <t>Unidad de panel modelo P-N23NA2, para unidades interiores RCI-FSN4 y RCI-FSR. Panel preparado para incorporar sensor de movimiento (dispositivo opcional no incluido). Las dimensiones del panel son estandarizadas de 950x950x40 mm (AnchoxFondoxAlto) para el intercambio con modelos de otras capacidades y cuenta con lamas orientables de forma independiente con efecto "Coanda". El peso del panel es de 6,5 Kg.
Marca/modelo: HITACHI/P-N23NA2</t>
  </si>
  <si>
    <t>Total 11PAP160KA3EB</t>
  </si>
  <si>
    <t>HTCHARFP1E1</t>
  </si>
  <si>
    <t>Mando cableado multifunción  PC-ARFG2-E1 HITACHI</t>
  </si>
  <si>
    <t>Mando por cable multifunción Advanced Color, modelo PC-ARFG2-E1 con pantalla a color, programación semanal (5 programaciones diarias de horario y temperatura), configuración y ajuste de los parámetros de funcionamiento. Función FrostWash compatible con la gama de VRF Set Free SIGMA y las unidades interiores (RCI(M)-FSR(E), RCD-FSR, RPC-FSR y RPI(L/H)-FSRE). Función GentleCool para modificar la temperatira de salida de aire de la unidad interior. Modo Hotel. Exclusivas funciones de confort (disponibles en la gama RCI-FSR con el panel P-AP160NAE2) como FeetWarm (Complemento de confort para el modo Calefacción), FloorSense (Complemento de confort para el modo refrigeración), Crowd-Sense (Control predictivo para anticiparse a un aumento de la temperatura ambiente) o la posibilidad de seleccionar que el caudal de aire sea directo a la persona o la evite. Acceso a los parámetros de la unidad exterior para facilitar las tareas de revisión y mantenimiento. Multifución: Programación de las opciones ON/OFF a distancia, informe de fallos y rearme automático. Control de 1 a 16 unidades interiores. Control individual de las lamas. Configuración de las diferenets funciones del sensor de presencia. Autodiagnóstico, anti-congelación y reducción de temperatura. Sonda de ambiente integrada. Varios idiomas (5). Pantalla LCD. User friendly. Compatible con gama de unidades interiores System Free.
Marca/modelo: HITACHI/PC-ARFG2-E1</t>
  </si>
  <si>
    <t>strength</t>
  </si>
  <si>
    <t>fwi</t>
  </si>
  <si>
    <t>fwii</t>
  </si>
  <si>
    <t>Total HTCHARFP1E1</t>
  </si>
  <si>
    <t>PN_GSR18 1519</t>
  </si>
  <si>
    <t>Recuperador de calor GSR 18 15/19</t>
  </si>
  <si>
    <t>Recuperador de calor GISER GSR 18 15/19, para un caudal máximo de 1.500/1.900 m3/h, con intercambiador de placas tipo "counterflow" de alta eficiencia (hasta el 84%), certificado por Eurovent, montados en cajas de acero galvanizado plastificado de color blanco, de doble pared con aislamiento interior termoacústico ininflamable (M0) de fibra de vidrio de 25 mmde espesor. Bocas de entrada y salida configurables, incluso filtros F6+F8 y amortiguadores tipo AMC mecanocaucho ST+Sylomer ST-60, en mínimo 6 puntos de anclaje, si va colgado en techo y amortiguadores tipo AMC mecanocaucho AMC 60+ Base rectangular + Sylomer si va apoyado en suelo y parte proporcional de medios de elevación (elementos auxiliares, grúa, etc) si fuesen necesarios según condicionantes del proyecto y ubicación del equipo.. Temperatura mínima de aire exterior: -10ºC. Se medirá el número de unidades realmente ejecutadas según especificaciones del Proyecto.</t>
  </si>
  <si>
    <t>Total PN_GSR18 1519</t>
  </si>
  <si>
    <t>PN_GSR18 2025</t>
  </si>
  <si>
    <t>Recuperador de calor GSR 18 20/25</t>
  </si>
  <si>
    <t>Recuperador de calor GISER GSR 18 20/25, para un caudal máximo de 2000/2500 m3/h, con intercambiador de placas tipo "counterflow" de alta eficiencia (hasta el 85%), certificado por Eurovent, montados en cajas de acero galvanizado plastificado de color blanco, de doble pared con aislamiento interior termoacústico ininflamable (M0) de fibra de vidrio de 25 mmde espesor. Bocas de entrada y salida configurables, incluso filtros F6+F8 y amortiguadores tipo AMC mecanocaucho ST+Sylomer ST-60, en mínimo 6 puntos de anclaje, si va colgado en techo y amortiguadores tipo AMC mecanocaucho AMC 60+ Base rectangular + Sylomer si va apoyado en suelo y parte proporcional de medios de elevación (elementos auxiliares, grúa, etc) si fuesen necesarios según condicionantes del proyecto y ubicación del equipo.. Temperatura mínima de aire exterior: -10ºC. Se medirá el número de unidades realmente ejecutadas según especificaciones del Proyecto.</t>
  </si>
  <si>
    <t>Total PN_GSR18 2025</t>
  </si>
  <si>
    <t>PN-VESP001</t>
  </si>
  <si>
    <t>Sistema para control de humo por presión diferencial SP1</t>
  </si>
  <si>
    <t>Sistema para control de humo por presión diferencial, según UNE-EN 12101-6, con referencia SP1. Sistema Clase C. Compuesto por:
- KIT SOBREPRESION 7100LED o 7100BOX
Caudal: 7100 m3/h.
Incluye:
. Variador de frecuencia programado a 50 Pa.
. Sonda de presión diferencial.
. Magnetotérmico.
. Led de línea y fallo.
. Pulsador de chequeo.
BOXPRES, es un equipo con todas sus conexiones entre sí realizadas y probadas. Listo para funcionar y desempeñar su función sobre el control de la presión de la instalación. Posibilidad de chequeo de la instalación para evitar fallos. Sólo se debe conectar la línea de alimentación, el ventilador de impulsión y la señal de incendio.
Los cuadros para equipos monofásicos incluyen:
. Regulador de tensión programado a 50 Pa.
. Sonda de presión diferencial externa al equipo.
- Alimentación eléctrica a ventiladores mediante conductor de cobre de 4x4 mm² de sección, tensión nominal 0,6 / 1 kV resistente al fuego (UNE-EN 50362 o UNE-EN 50200) con aislamiento y cubierta no propagadores del incendio (UNE-EN 50266) y sin emisión de humos ni gases tóxicos y corrosivos (UNE-EN 50267-2-1) con parte proporcional de terminales y accesorios. Garantizará el funcionamiento activo de los equipos durante 120 min y a temperaturas mínimas de  600° C.
(No se encuentra incluido la superficie de conducto de chapa ni las rejas para impulsión de aire).
Completamente instalado, según especificaciones técnicas.
Según fichas técnicas y de cálculo de proyecto.
Marca/modelo: SODECA KIT SOBREPRESION 7100LED o 7100BOX</t>
  </si>
  <si>
    <t>SECTOR PASILLO</t>
  </si>
  <si>
    <t>Total PN-VESP001</t>
  </si>
  <si>
    <t>0803920B</t>
  </si>
  <si>
    <t>Colector suspendido de PVC, serie B de 20 mm</t>
  </si>
  <si>
    <t>Colector suspendido de PVC, serie B de 20 mm de diámetro y una pendiente mínima de 2% en todo el recorrido, unión pegada con adhesivo, colgado mediante abrazaderas metálicas, incluso p.p. de piezas especiales en desvíos y medios auxiliares, totalmente instalado s/ CTE-HS-5 y UNE-EN 1329-1:2014. Se medirá en proyección horizontal la longitud realmente ejecutada según especificaciones de Proyecto.</t>
  </si>
  <si>
    <t>Total 0803920B</t>
  </si>
  <si>
    <t>Total C11.1</t>
  </si>
  <si>
    <t>C11.2</t>
  </si>
  <si>
    <t>Conexiones</t>
  </si>
  <si>
    <t>11152A1</t>
  </si>
  <si>
    <t>Línea frigorífica doble cobre 1/2" (12,7mm) + 1/4" (6,32mm)</t>
  </si>
  <si>
    <t>Línea frigorífica doble realizada con tubería para gas mediante tubo de cobre sin soldadura, de 1/2" de diámetro y 0,8 mm de espesor con coquilla de espuma elastomérica, de 11 mm de diámetro interior y 10 mm de espesor, a base de caucho sintético flexible, de estructura celular cerrada y tubería para líquido mediante tubo de cobre sin soldadura, de 1/4" de diámetro y 0,8 mm de espesor con coquilla de espuma elastomérica, de 7 mm de diámetro interior y 10 mm de espesor, a base de caucho sintético flexible, de estructura celular cerrada. Se medirá la longitud realmente ejecutada según especificaciones del Proyecto.</t>
  </si>
  <si>
    <t>FWI</t>
  </si>
  <si>
    <t>Oficina</t>
  </si>
  <si>
    <t>FWII</t>
  </si>
  <si>
    <t>Total 11152A1</t>
  </si>
  <si>
    <t>11153A2</t>
  </si>
  <si>
    <t>Línea frigorífica doble cobre 5/8" (15,87mm) + 3/8" (9,52mm)</t>
  </si>
  <si>
    <t>Línea frigorífica doble realizada con tubería para gas mediante tubo de cobre sin soldadura, de  5/8" de diámetro y 1 mm de espesor con coquilla de espuma elastomérica, de 11 mm de diámetro interior y 10 mm de espesor, a base de caucho sintético flexible, de estructura celular cerrada y tubería para líquido mediante tubo de cobre sin soldadura, de 3/8" de diámetro y 0,8 mm de espesor con coquilla de espuma elastomérica, de 7 mm de diámetro interior y 10 mm de espesor, a base de caucho sintético flexible, de estructura celular cerrada. Se medirá la longitud realmente ejecutada según especificaciones del Proyecto.</t>
  </si>
  <si>
    <t>strenght</t>
  </si>
  <si>
    <t>Total 11153A2</t>
  </si>
  <si>
    <t>E-102SN4</t>
  </si>
  <si>
    <t>MultiKit a 2 tubos, modelo E-102SN4</t>
  </si>
  <si>
    <t>MultiKit a 2 tubos, modelo E-102SN4. Diámetro de la tubería de gas de Ø 15,88-19,05-22,2 (según CV de Unidad Interior) y de la tubería de líquido Ø 9,52.
Marca/modelo: HITACHI/E-102SN4</t>
  </si>
  <si>
    <t>Total E-102SN4</t>
  </si>
  <si>
    <t>Total C11.2</t>
  </si>
  <si>
    <t>C11.3</t>
  </si>
  <si>
    <t>Difusión</t>
  </si>
  <si>
    <t>11260</t>
  </si>
  <si>
    <t>Boca de extracción diam 100 mm</t>
  </si>
  <si>
    <t>Boca de ventilación en ejecución redonda adecuada para extracción, de 100 mm de diámetro, con regulación del aire mediante el giro del disco central. Se medirá el número de unidades realmente ejecutadas según especificaciones de Proyecto.</t>
  </si>
  <si>
    <t>Total 11260</t>
  </si>
  <si>
    <t>11211</t>
  </si>
  <si>
    <t>m2</t>
  </si>
  <si>
    <t>Conducto de lana mineral "Climaver Neto"</t>
  </si>
  <si>
    <t>Conducto autoportante rectangular para la distribución de aire climatizado formado por panel rígido de alta densidad de lana de vidrio Climaver Neto "ISOVER", según UNE-EN 13162, de 25 mm de espesor, revestido por un complejo triplex aluminio visto + malla de fibra de vidrio + kraft por el exterior y un tejido de vidrio acústico de alta resistencia mecánica (tejido NETO) por el interior. Incluida parte proporcional de junta flexible TECNA antivibratoria Mod  BPU-25 y perfil PERFIVER H en las uniones con las unidades exteriores. Se medirá la superficie realmente ejecutada, medida a cara interior, según especificaciones del Proyecto.</t>
  </si>
  <si>
    <t>Total 11211</t>
  </si>
  <si>
    <t>PM0012</t>
  </si>
  <si>
    <t>Conducto de chapa galvanizada 200 mm diametro y  0,6 mm</t>
  </si>
  <si>
    <t>a y mConductos de chapa galvanizada de 200 mm de diámetro y de 0,6 mm de espesor. Se medirá la superficie realmente ejecutada según especificaciones del Proyecto. Completamente instalado.</t>
  </si>
  <si>
    <t>zonas humedas</t>
  </si>
  <si>
    <t>Total PM0012</t>
  </si>
  <si>
    <t>1125520X10B</t>
  </si>
  <si>
    <t>Rejilla impulsion/retorno 300x100mm, 20-45 de Madel</t>
  </si>
  <si>
    <t>Rejilla de retornode aluminio extruido, anodizado color negro mate, con lamas fijas , de 300x100mm, serie 20-45 de Madel con parte posterior de chapa de acero pintada en color negro RAL 9005, formada por lamas verticales regulables individualmente y mecanismo de regulación del caudal con lamas acopladas en oposición, accionables desde la parte frontal, fijación mediante tornillos vistos. Se medirá el número de unidades realmente ejecutadas según especificaciones de Proyecto.</t>
  </si>
  <si>
    <t>Total 1125520X10B</t>
  </si>
  <si>
    <t>11255760X50</t>
  </si>
  <si>
    <t>Rejilla de intemperie ventilación 600x500mm</t>
  </si>
  <si>
    <t>Suministro y montaje de rejilla de interperie para instalaciones de ventilación, color a definir por dirección facultativa,  formada por marco principal, lamas de chapa perfilada de acero galvanizado, de 600x500mm, tela metálica de acero galvanizado con malla de 20x20 mm, incluso accesorios de montaje y elementos de fijación, totalmente montada y conectada a la red de conductos. Se medirá el número de unidades realmente ejecutadas según especificaciones de Proyecto.</t>
  </si>
  <si>
    <t>Total 11255760X50</t>
  </si>
  <si>
    <t>Total C11.3</t>
  </si>
  <si>
    <t>Total SG11</t>
  </si>
  <si>
    <t>SG12</t>
  </si>
  <si>
    <t>Instalación de protección contra incendios</t>
  </si>
  <si>
    <t>03264</t>
  </si>
  <si>
    <t>Certificación de instalación de PCI</t>
  </si>
  <si>
    <t>Certificación de instalación de protección contra incendios, incluyendo preparación, y tramitación, hasta buen fin y ante los organismos competentes; incluso registro en industria por parte de la empreas instaladora. Se entregarán los planos actualizados as built en .pdf y .dwg al cliente.</t>
  </si>
  <si>
    <t>Total 03264</t>
  </si>
  <si>
    <t>12001</t>
  </si>
  <si>
    <t>Acometida instalación protección contra incendios, a justificar</t>
  </si>
  <si>
    <t>Partida alzada de instalación de conexión con red de agua contra incendios y elementos necesarios para el cumplimiento de la normativa de la emrpesa suministradora en el apartado de agua contra incendios, distribución formada por módulo para contador, incluso llave de corte, filtro, puentes y elementos necesarios para cumplimiento de la empresa suministradora. No se incluye el conexionado del módulo contador con la red de distribución ni actuación exterior más allá del contador de aguas, trabajo que ejecutará la empresa suministradora. A justificar en obra.</t>
  </si>
  <si>
    <t>Total 12001</t>
  </si>
  <si>
    <t>12020</t>
  </si>
  <si>
    <t>Boca de incendio equipada</t>
  </si>
  <si>
    <t>Suministro e instalación en superficie de Boca de incendio equipada (BIE), de 25 mm (1") y de 660x660x215 mm, compuesta de: armario construido en acero de 1,2 mm de espesor, acabado con pintura epoxi color rojo RAL 3000 y puerta semiciega con ventana de metacrilato de acero de 1,2 mm de espesor, acabado con pintura epoxi color blanco RAL 9010; devanadera metálica giratoria abatible 180° permitiendo la extracción de la manguera en cualquier dirección, pintada en rojo epoxi, con alimentación axial; manguera semirrígida de 20 m de longitud; lanza de tres efectos (cierre, pulverización y chorro compacto) construida en plástico ABS y válvula de cierre tipo esfera de 25 mm (1"), de latón, con manómetro 0-16 bar. Incluso accesorios y elementos de fijación. Se medirá el número de unidades realmente ejecutadas según especificaciones de Proyecto.</t>
  </si>
  <si>
    <t>Total 12020</t>
  </si>
  <si>
    <t>12031C</t>
  </si>
  <si>
    <t>Depósitos para reserva agua PCI de 3000L</t>
  </si>
  <si>
    <t>Depósitos para reserva de agua contra incendios de 3000L de capacidad, prefabricados o ejecutados in situ de polietileno de alta densidad (PEAD), cerrados, de dimensiones Largo x Ancho x Alto (mm): 2230 x 995 x 1650, Incluso conexionado entre ellos, válvula de flotador de 1 1/2" de diámetro para conectar con la acometida, interruptores de nivel, válvula de bola de 50 mm de diámetro para vaciado y válvula de corte de mariposa de 1 1/2" de diámetro para conectar al grupo de presión. Medida la unidad totalmente ejecutada y conexionada.</t>
  </si>
  <si>
    <t>Total 12031C</t>
  </si>
  <si>
    <t>1203370B</t>
  </si>
  <si>
    <t>Grupo de presión contra incendios BOMDESA GIEU 12/70</t>
  </si>
  <si>
    <t>Grupo de presión de agua contra incendios, modelo BOMDESA GIEU 12/70 formado por: una bomba principal vertical multicelular SB 750T, camisa exterior, impulsor, base portacierre y eje de acero inoxidable AISI 304, accionada por motor asíncrono de 2 polos de 4 kW, aislamiento clase F, protección IP55, eficiencia IE3, para alimentación trifásica a 230/400 V, una bomba auxiliar jockey MV 175T, con camisa externa de acero inoxidable AISI 304, eje de acero inoxidable AISI 416, cuerpos de aspiración e impulsión y contrabridas de hierro fundido, difusores de policarbonato con fibra de vidrio, accionada por motor eléctrico de 0,9 kW, depósito hidroneumático de 24 l, bancada metálica, válvulas de corte, antirretorno y de aislamiento, manómetros, presostatos, cuadro eléctrico de fuerza y control para la operación totalmente automática del grupo, soporte metálico para cuadro eléctrico, colector de impulsión, con caudalímetro para grupo contra incendios de tipo rotámetro de lectura directa, precisión del 10%, cuerpo acrílico y flotador de acero inoxidable. Incluso soportes, piezas especiales y accesorios. Se medirá el número de unidades realmente ejecutadas según especificaciones de Proyecto.</t>
  </si>
  <si>
    <t>Total 1203370B</t>
  </si>
  <si>
    <t>12038</t>
  </si>
  <si>
    <t>Red de distribución de agua de 2" PP-R</t>
  </si>
  <si>
    <t>Red aérea de distribución de agua para abastecimiento de los equipos de extinción de incendios, formada por tubería de polipropileno copolímero random resistente a la temperatura (PP-RCT/PP-RCT), resistente al fuego, con aditivos que actúan como barrera de oxígeno, libre de halógenos, SDR7, de 2'' de diámetro, unión por termofusión, sin calorifugar, que arranca desde la fuente de abastecimiento de agua hasta cada equipo de extinción de incendios. Incluso material auxiliar para montaje y sujeción a la obra, accesorios y piezas especiales.</t>
  </si>
  <si>
    <t>Total 12038</t>
  </si>
  <si>
    <t>12037</t>
  </si>
  <si>
    <t>Red de distribución de agua de 1 1/2" PP-R</t>
  </si>
  <si>
    <t>Red aérea de distribución de agua para abastecimiento de los equipos de extinción de incendios, formada por tubería de polipropileno copolímero random resistente a la temperatura (PP-RCT/PP-RCT), resistente al fuego, con aditivos que actúan como barrera de oxígeno, libre de halógenos, SDR7,4, de 1 1/2'' de diámetro, unión por termofusión, sin calorifugar, que arranca desde la fuente de abastecimiento de agua hasta cada equipo de extinción de incendios. Incluso material auxiliar para montaje y sujeción a la obra, accesorios y piezas especiales.</t>
  </si>
  <si>
    <t>Total 12037</t>
  </si>
  <si>
    <t>12021</t>
  </si>
  <si>
    <t>Extintor polvo ABC polivalente 6kg</t>
  </si>
  <si>
    <t>Extintor portátil de polvo químico ABC polivalente antibrasa, con presión incorporada, de eficacia 21A-144B-C, con 6 kg de agente extintor, con manómetro y manguera con boquilla difusora. Incluso soporte y accesorios de montaje. Se medirá el número de unidades realmente ejecutadas según especificaciones de Proyecto.</t>
  </si>
  <si>
    <t>Total 12021</t>
  </si>
  <si>
    <t>12022</t>
  </si>
  <si>
    <t>Extintor nieve carbónica CO2 5kg</t>
  </si>
  <si>
    <t>Extintor portátil de nieve carbónica CO2, de eficacia 34B, con 5 kg de agente extintor, con vaso difusor. Incluso soporte y accesorios de montaje. Se medirá el número de unidades realmente ejecutadas según especificaciones de Proyecto.</t>
  </si>
  <si>
    <t>Total 12022</t>
  </si>
  <si>
    <t>12023</t>
  </si>
  <si>
    <t>Señalización de equipos contra incendios, fotoluminiscente</t>
  </si>
  <si>
    <t>Placa de señalización de equipos contra incendios, de poliestireno fotoluminiscente, de 210x210 mm, Incluso elementos de fijación, según UNE 23033-1. Se medirá el número de unidades realmente ejecutadas según especificaciones de Proyecto.</t>
  </si>
  <si>
    <t>Total 12023</t>
  </si>
  <si>
    <t>NEMOS</t>
  </si>
  <si>
    <t>Señalización de medios de evacuación, fotoluminiscente</t>
  </si>
  <si>
    <t>Placa de señalización de medios de evacuación, de poliestireno fotoluminiscente, de 210x210 mm, Incluso elementos de fijación, según UNE 23033-1. Se medirá el número de unidades realmente ejecutadas según especificaciones de Proyecto.</t>
  </si>
  <si>
    <t>Total NEMOS</t>
  </si>
  <si>
    <t>12PUL-SETA</t>
  </si>
  <si>
    <t>Interruptor de Botón de Presión para Parada de Emergencia</t>
  </si>
  <si>
    <t>Interruptor de Botón de Presión para Parada de Emergencia Tapa de Seta Rojo. Ui: 660V; Ith: 10A. Tipo de contacto Mushroom. Medido de la unidad totalmente ejecutada y funcionando.</t>
  </si>
  <si>
    <t>Total 12PUL-SETA</t>
  </si>
  <si>
    <t>12033</t>
  </si>
  <si>
    <t>Sellado de penetraciones: manguito cortafuego</t>
  </si>
  <si>
    <t>Sistema de sellado de penetraciones para protección pasiva contra incendios con manguito intumescente cortafuego, colocado alrededor de la tubería combustible de diámetro según tubería y plano, en paso de forjado o muro. Se medirá el número de unidades realmente ejecutadas según especificaciones de Proyecto.</t>
  </si>
  <si>
    <t>nuevos calos</t>
  </si>
  <si>
    <t>techo local</t>
  </si>
  <si>
    <t>Total 12033</t>
  </si>
  <si>
    <t>12034</t>
  </si>
  <si>
    <t>Sellado de paso de cables con almohadillas intumescentes</t>
  </si>
  <si>
    <t>Sistema de sellado de paso de cables con aislamiento, de diámetro exterior menor o igual de 80 mm, en muro, de 100 mm de espesor, a través de una abertura de 200 mm de anchura y 200 mm de altura, por ambas caras, para protección pasiva contra incendios y garantizar la resistencia al fuego EI 45, formado por 3 almohadillas intumescentes con propiedades ignífugas, de 300x170x30 mm, color blanco. Se medirá el número de unidades realmente ejecutadas según especificaciones de Proyecto.</t>
  </si>
  <si>
    <t>Total 12034</t>
  </si>
  <si>
    <t>1200-6</t>
  </si>
  <si>
    <t>Central de detección automática de incendios de 6 zonas</t>
  </si>
  <si>
    <t>Central de detección automática de incendios, convencional, microprocesada, de 6 zonas de detección, con caja metálica y tapa de ABS, con módulo de alimentación, rectificador de corriente y cargador de batería, panel de control con indicador de alarma y avería y conmutador de corte de zonas. Incluso baterías. Se medirá el número de unidades realmente ejecutadas según especificaciones de Proyecto.</t>
  </si>
  <si>
    <t>Total 1200-6</t>
  </si>
  <si>
    <t>12003</t>
  </si>
  <si>
    <t>Detector óptico de humos</t>
  </si>
  <si>
    <t>Detector óptico de humos convencional, de ABS color blanco, formado por un elemento sensible a humos claros, para alimentación de 12 a 30 Vcc, con doble led de activación e indicador de alarma color rojo, salida para piloto de señalización remota y base universal. Incluso elementos de fijación. Se medirá el número de unidades realmente ejecutadas según especificaciones de Proyecto.</t>
  </si>
  <si>
    <t>Total 12003</t>
  </si>
  <si>
    <t>12004</t>
  </si>
  <si>
    <t>Pulsador de alarma, con tapa</t>
  </si>
  <si>
    <t>Pulsador de alarma convencional de rearme manual, de ABS color rojo, protección IP41, con led indicador de alarma color rojo y llave de rearme, con tapa de metacrilato. Incluso elementos de fijación. Se medirá el número de unidades realmente ejecutadas según especificaciones de Proyecto.</t>
  </si>
  <si>
    <t>Total 12004</t>
  </si>
  <si>
    <t>12005</t>
  </si>
  <si>
    <t>Sirena</t>
  </si>
  <si>
    <t>Suministro e instalación en paramento interior/exterior de sirena electrónica, de color rojo, con señal acústica y visual, alimentación a 24 Vcc, potencia sonora de 100 dB a 1 m y consumo de 14 mA. Incluso elementos de fijación. Se medirá el número de unidades realmente ejecutadas según especificaciones de Proyecto.</t>
  </si>
  <si>
    <t>Total 12005</t>
  </si>
  <si>
    <t>PN_CABLEPCI</t>
  </si>
  <si>
    <t>Cableado apantallado 1,5 mm2 + PVC RIGIDO</t>
  </si>
  <si>
    <t>Cableado formado por cable unipolar ES07Z1-K (AS), reacción al fuego clase Cca-s1b,d1,a1, con conductor multifilar de cobre clase 5 (-K) de 1,5 mm² de sección apantallado, con aislamiento de compuesto termoplástico a base de poliolefina libre de halógenos con baja emisión de humos y gases corrosivos (Z1). Incluso cuantos accesorios sean necesarios para su correcta instalación y tubo protector RIGIDO de PVC desde bandeja a punto. Se medirá la longitud realmente ejecutada según especificaciones de Proyecto.</t>
  </si>
  <si>
    <t>Total PN_CABLEPCI</t>
  </si>
  <si>
    <t>Total SG12</t>
  </si>
  <si>
    <t>SG13</t>
  </si>
  <si>
    <t>Gestión de residuos</t>
  </si>
  <si>
    <t>14001</t>
  </si>
  <si>
    <t>Transporte residuos inertes sin clasificar, contenedor 5 m3</t>
  </si>
  <si>
    <t>Transporte de mezcla sin clasificar de residuos inertes producidos en obras de construcción y/o demolición, con contenedor de 5 m³, a vertedero específico, instalación de tratamiento de residuos de construcción y demolición externa a la obra o centro de valorización o eliminación de residuos. El precio incluye el viaje de ida, la descarga y el viaje de vuelta. Se medirá el número de unidades realmente transportadas según especificaciones de Proyecto.</t>
  </si>
  <si>
    <t>a justificar</t>
  </si>
  <si>
    <t>Total 14001</t>
  </si>
  <si>
    <t>Total SG13</t>
  </si>
  <si>
    <t>SG14</t>
  </si>
  <si>
    <t>Seguridad y salud</t>
  </si>
  <si>
    <t>10.01</t>
  </si>
  <si>
    <t>SEGURIDAD Y SALUD</t>
  </si>
  <si>
    <t>Ejecución del Estudio de Seguridad y Salud incluido en proyecto, con un nivel de exigencia alto, previa aprobación por parte de la dirección facultativa del  Plan de Seguridad y Salud elaborado por la constructora, incluyendo en principio: instalaciones provisionales de obra y señalizaciones, protecciones personales, protecciones colectivas; todo ello cumpliendo la reglamentación vigente.</t>
  </si>
  <si>
    <t>Total 10.01</t>
  </si>
  <si>
    <t>Total SG14</t>
  </si>
  <si>
    <t>SG15</t>
  </si>
  <si>
    <t>Ascensor</t>
  </si>
  <si>
    <t>0163288A</t>
  </si>
  <si>
    <t>Elevador vertical</t>
  </si>
  <si>
    <t>Elevador vertical de dimensiones interiores 1100x1400 mm, uso interior, para salvar desniveles de altura máxima 1060 mm, con una capacidad máxima de carga de 300 kg, una velocidad de 0,1 m/s, con unidad de control, suelo de la plataforma antideslizante, borde perimetral de seguridad, rampa de acceso automática, botoneras, guías, fijaciones y dispositivos de seguridad. Con paredes perimetrales de vidrio de seguridad.</t>
  </si>
  <si>
    <t>Total 0163288A</t>
  </si>
  <si>
    <t>Total SG15</t>
  </si>
  <si>
    <t>Total 90ALCALA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</si>
</sst>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x14ac:knownFonts="1">
    <font>
      <sz val="11"/>
      <color theme="1"/>
      <name val="Aptos Narrow"/>
      <family val="2"/>
      <scheme val="minor"/>
    </font>
    <font>
      <b/>
      <sz val="10"/>
      <color theme="1"/>
      <name val="Aptos Narrow"/>
      <family val="2"/>
      <scheme val="minor"/>
    </font>
    <font>
      <b/>
      <sz val="14"/>
      <color theme="1"/>
      <name val="Aptos Narrow"/>
      <family val="2"/>
      <scheme val="minor"/>
    </font>
    <font>
      <b/>
      <sz val="9"/>
      <color indexed="81"/>
      <name val="Tahoma"/>
      <family val="2"/>
    </font>
    <font>
      <b/>
      <i/>
      <sz val="10"/>
      <color theme="1"/>
      <name val="Aptos Narrow"/>
      <family val="2"/>
      <scheme val="minor"/>
    </font>
    <font>
      <b/>
      <sz val="8"/>
      <color theme="1"/>
      <name val="Aptos Narrow"/>
      <family val="2"/>
      <scheme val="minor"/>
    </font>
    <font>
      <b/>
      <sz val="8"/>
      <color rgb="FFFF40FF"/>
      <name val="Aptos Narrow"/>
      <family val="2"/>
      <scheme val="minor"/>
    </font>
    <font>
      <sz val="8"/>
      <color theme="1"/>
      <name val="Aptos Narrow"/>
      <family val="2"/>
      <scheme val="minor"/>
    </font>
    <font>
      <sz val="8"/>
      <color rgb="FFFF40FF"/>
      <name val="Aptos Narrow"/>
      <family val="2"/>
      <scheme val="minor"/>
    </font>
  </fonts>
  <fills count="6">
    <fill>
      <patternFill patternType="none"/>
    </fill>
    <fill>
      <patternFill patternType="gray125"/>
    </fill>
    <fill>
      <patternFill patternType="solid">
        <fgColor rgb="FFBED2B7"/>
        <bgColor indexed="64"/>
      </patternFill>
    </fill>
    <fill>
      <patternFill patternType="solid">
        <fgColor rgb="FFCADAC4"/>
        <bgColor indexed="64"/>
      </patternFill>
    </fill>
    <fill>
      <patternFill patternType="solid">
        <fgColor rgb="FFFFEDDB"/>
        <bgColor indexed="64"/>
      </patternFill>
    </fill>
    <fill>
      <patternFill patternType="solid">
        <fgColor rgb="FFC0C0C0"/>
        <bgColor indexed="64"/>
      </patternFill>
    </fill>
  </fills>
  <borders count="1">
    <border>
      <left/>
      <right/>
      <top/>
      <bottom/>
      <diagonal/>
    </border>
  </borders>
  <cellStyleXfs count="1">
    <xf numFmtId="0" fontId="0" fillId="0" borderId="0"/>
  </cellStyleXfs>
  <cellXfs count="28">
    <xf numFmtId="0" fontId="0" fillId="0" borderId="0" xfId="0"/>
    <xf numFmtId="0" fontId="1" fillId="0" borderId="0" xfId="0" applyFont="1" applyAlignment="1">
      <alignment vertical="top"/>
    </xf>
    <xf numFmtId="0" fontId="0" fillId="0" borderId="0" xfId="0" applyAlignment="1">
      <alignment vertical="top"/>
    </xf>
    <xf numFmtId="0" fontId="2" fillId="0" borderId="0" xfId="0" applyFont="1" applyAlignment="1">
      <alignment vertical="top"/>
    </xf>
    <xf numFmtId="0" fontId="4" fillId="0" borderId="0" xfId="0" applyFont="1" applyAlignment="1">
      <alignment vertical="top"/>
    </xf>
    <xf numFmtId="49" fontId="5" fillId="2" borderId="0" xfId="0" applyNumberFormat="1" applyFont="1" applyFill="1" applyAlignment="1">
      <alignment vertical="top"/>
    </xf>
    <xf numFmtId="0" fontId="5" fillId="2" borderId="0" xfId="0" applyFont="1" applyFill="1" applyAlignment="1">
      <alignment vertical="top"/>
    </xf>
    <xf numFmtId="3" fontId="6" fillId="2" borderId="0" xfId="0" applyNumberFormat="1" applyFont="1" applyFill="1" applyAlignment="1">
      <alignment vertical="top"/>
    </xf>
    <xf numFmtId="4" fontId="6" fillId="2" borderId="0" xfId="0" applyNumberFormat="1" applyFont="1" applyFill="1" applyAlignment="1">
      <alignment vertical="top"/>
    </xf>
    <xf numFmtId="49" fontId="5" fillId="3" borderId="0" xfId="0" applyNumberFormat="1" applyFont="1" applyFill="1" applyAlignment="1">
      <alignment vertical="top"/>
    </xf>
    <xf numFmtId="0" fontId="5" fillId="3" borderId="0" xfId="0" applyFont="1" applyFill="1" applyAlignment="1">
      <alignment vertical="top"/>
    </xf>
    <xf numFmtId="4" fontId="6" fillId="3" borderId="0" xfId="0" applyNumberFormat="1" applyFont="1" applyFill="1" applyAlignment="1">
      <alignment vertical="top"/>
    </xf>
    <xf numFmtId="49" fontId="7" fillId="4" borderId="0" xfId="0" applyNumberFormat="1" applyFont="1" applyFill="1" applyAlignment="1">
      <alignment vertical="top"/>
    </xf>
    <xf numFmtId="49" fontId="7" fillId="0" borderId="0" xfId="0" applyNumberFormat="1" applyFont="1" applyAlignment="1">
      <alignment vertical="top"/>
    </xf>
    <xf numFmtId="0" fontId="7" fillId="0" borderId="0" xfId="0" applyFont="1" applyAlignment="1">
      <alignment vertical="top"/>
    </xf>
    <xf numFmtId="4" fontId="8" fillId="0" borderId="0" xfId="0" applyNumberFormat="1" applyFont="1" applyAlignment="1">
      <alignment vertical="top"/>
    </xf>
    <xf numFmtId="49" fontId="7" fillId="0" borderId="0" xfId="0" applyNumberFormat="1" applyFont="1" applyAlignment="1">
      <alignment vertical="top" wrapText="1"/>
    </xf>
    <xf numFmtId="164" fontId="7" fillId="0" borderId="0" xfId="0" applyNumberFormat="1" applyFont="1" applyAlignment="1">
      <alignment vertical="top"/>
    </xf>
    <xf numFmtId="4" fontId="7" fillId="0" borderId="0" xfId="0" applyNumberFormat="1" applyFont="1" applyAlignment="1">
      <alignment vertical="top"/>
    </xf>
    <xf numFmtId="49" fontId="5" fillId="0" borderId="0" xfId="0" applyNumberFormat="1" applyFont="1" applyAlignment="1">
      <alignment vertical="top"/>
    </xf>
    <xf numFmtId="4" fontId="6" fillId="0" borderId="0" xfId="0" applyNumberFormat="1" applyFont="1" applyAlignment="1">
      <alignment vertical="top"/>
    </xf>
    <xf numFmtId="0" fontId="7" fillId="5" borderId="0" xfId="0" applyFont="1" applyFill="1" applyAlignment="1">
      <alignment vertical="top"/>
    </xf>
    <xf numFmtId="3" fontId="7" fillId="0" borderId="0" xfId="0" applyNumberFormat="1" applyFont="1" applyAlignment="1">
      <alignment vertical="top"/>
    </xf>
    <xf numFmtId="0" fontId="4" fillId="0" borderId="0" xfId="0" applyFont="1" applyAlignment="1">
      <alignment vertical="top" wrapText="1"/>
    </xf>
    <xf numFmtId="49" fontId="5" fillId="2" borderId="0" xfId="0" applyNumberFormat="1" applyFont="1" applyFill="1" applyAlignment="1">
      <alignment vertical="top" wrapText="1"/>
    </xf>
    <xf numFmtId="49" fontId="5" fillId="3" borderId="0" xfId="0" applyNumberFormat="1" applyFont="1" applyFill="1" applyAlignment="1">
      <alignment vertical="top" wrapText="1"/>
    </xf>
    <xf numFmtId="0" fontId="7" fillId="0" borderId="0" xfId="0" applyFont="1" applyAlignment="1">
      <alignment vertical="top" wrapText="1"/>
    </xf>
    <xf numFmtId="0" fontId="7" fillId="5" borderId="0" xfId="0" applyFont="1" applyFill="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9C028-1B19-43AD-A6FE-0288AA8F5EE7}">
  <dimension ref="A1:M2385"/>
  <sheetViews>
    <sheetView tabSelected="1" workbookViewId="0">
      <pane xSplit="4" ySplit="3" topLeftCell="E21" activePane="bottomRight" state="frozen"/>
      <selection pane="topRight" activeCell="E1" sqref="E1"/>
      <selection pane="bottomLeft" activeCell="A4" sqref="A4"/>
      <selection pane="bottomRight" activeCell="M38" sqref="M38"/>
    </sheetView>
  </sheetViews>
  <sheetFormatPr baseColWidth="10" defaultRowHeight="14.4" x14ac:dyDescent="0.3"/>
  <cols>
    <col min="1" max="1" width="11" bestFit="1" customWidth="1"/>
    <col min="2" max="2" width="5.88671875" bestFit="1" customWidth="1"/>
    <col min="3" max="3" width="6.109375" bestFit="1" customWidth="1"/>
    <col min="4" max="4" width="33.109375" customWidth="1"/>
    <col min="5" max="5" width="28.21875" bestFit="1" customWidth="1"/>
    <col min="6" max="6" width="12.33203125" bestFit="1" customWidth="1"/>
    <col min="7" max="7" width="8.44140625" bestFit="1" customWidth="1"/>
    <col min="8" max="8" width="8.109375" bestFit="1" customWidth="1"/>
    <col min="9" max="9" width="6.33203125" bestFit="1" customWidth="1"/>
    <col min="10" max="10" width="14.21875" bestFit="1" customWidth="1"/>
    <col min="11" max="11" width="8.33203125" bestFit="1" customWidth="1"/>
    <col min="12" max="12" width="7.6640625" bestFit="1" customWidth="1"/>
    <col min="13" max="13" width="8.21875" bestFit="1" customWidth="1"/>
  </cols>
  <sheetData>
    <row r="1" spans="1:13" x14ac:dyDescent="0.3">
      <c r="A1" s="1" t="s">
        <v>0</v>
      </c>
      <c r="B1" s="2"/>
      <c r="C1" s="2"/>
      <c r="D1" s="2"/>
      <c r="E1" s="2"/>
      <c r="F1" s="2"/>
      <c r="G1" s="2"/>
      <c r="H1" s="2"/>
      <c r="I1" s="2"/>
      <c r="J1" s="2"/>
      <c r="K1" s="2"/>
      <c r="L1" s="2"/>
      <c r="M1" s="2"/>
    </row>
    <row r="2" spans="1:13" ht="18" x14ac:dyDescent="0.3">
      <c r="A2" s="3" t="s">
        <v>1</v>
      </c>
      <c r="B2" s="2"/>
      <c r="C2" s="2"/>
      <c r="D2" s="2"/>
      <c r="E2" s="2"/>
      <c r="F2" s="2"/>
      <c r="G2" s="2"/>
      <c r="H2" s="2"/>
      <c r="I2" s="2"/>
      <c r="J2" s="2"/>
      <c r="K2" s="2"/>
      <c r="L2" s="2"/>
      <c r="M2" s="2"/>
    </row>
    <row r="3" spans="1:13" x14ac:dyDescent="0.3">
      <c r="A3" s="4" t="s">
        <v>2</v>
      </c>
      <c r="B3" s="4" t="s">
        <v>3</v>
      </c>
      <c r="C3" s="4" t="s">
        <v>4</v>
      </c>
      <c r="D3" s="23" t="s">
        <v>5</v>
      </c>
      <c r="E3" s="4" t="s">
        <v>6</v>
      </c>
      <c r="F3" s="4" t="s">
        <v>7</v>
      </c>
      <c r="G3" s="4" t="s">
        <v>8</v>
      </c>
      <c r="H3" s="4" t="s">
        <v>9</v>
      </c>
      <c r="I3" s="4" t="s">
        <v>10</v>
      </c>
      <c r="J3" s="4" t="s">
        <v>11</v>
      </c>
      <c r="K3" s="4" t="s">
        <v>12</v>
      </c>
      <c r="L3" s="4" t="s">
        <v>13</v>
      </c>
      <c r="M3" s="4" t="s">
        <v>14</v>
      </c>
    </row>
    <row r="4" spans="1:13" x14ac:dyDescent="0.3">
      <c r="A4" s="5" t="s">
        <v>15</v>
      </c>
      <c r="B4" s="5" t="s">
        <v>16</v>
      </c>
      <c r="C4" s="5" t="s">
        <v>17</v>
      </c>
      <c r="D4" s="24" t="s">
        <v>18</v>
      </c>
      <c r="E4" s="6"/>
      <c r="F4" s="6"/>
      <c r="G4" s="6"/>
      <c r="H4" s="6"/>
      <c r="I4" s="6"/>
      <c r="J4" s="6"/>
      <c r="K4" s="7">
        <f>K36</f>
        <v>1</v>
      </c>
      <c r="L4" s="8">
        <f>L36</f>
        <v>1249.07</v>
      </c>
      <c r="M4" s="8">
        <f>M36</f>
        <v>1249.07</v>
      </c>
    </row>
    <row r="5" spans="1:13" x14ac:dyDescent="0.3">
      <c r="A5" s="9" t="s">
        <v>19</v>
      </c>
      <c r="B5" s="9" t="s">
        <v>16</v>
      </c>
      <c r="C5" s="9" t="s">
        <v>17</v>
      </c>
      <c r="D5" s="25" t="s">
        <v>20</v>
      </c>
      <c r="E5" s="10"/>
      <c r="F5" s="10"/>
      <c r="G5" s="10"/>
      <c r="H5" s="10"/>
      <c r="I5" s="10"/>
      <c r="J5" s="10"/>
      <c r="K5" s="11">
        <f>K26</f>
        <v>1</v>
      </c>
      <c r="L5" s="11">
        <f>L26</f>
        <v>1209.95</v>
      </c>
      <c r="M5" s="11">
        <f>M26</f>
        <v>1209.95</v>
      </c>
    </row>
    <row r="6" spans="1:13" ht="21.6" x14ac:dyDescent="0.3">
      <c r="A6" s="12" t="s">
        <v>21</v>
      </c>
      <c r="B6" s="13" t="s">
        <v>22</v>
      </c>
      <c r="C6" s="13" t="s">
        <v>23</v>
      </c>
      <c r="D6" s="16" t="s">
        <v>24</v>
      </c>
      <c r="E6" s="14"/>
      <c r="F6" s="14"/>
      <c r="G6" s="14"/>
      <c r="H6" s="14"/>
      <c r="I6" s="14"/>
      <c r="J6" s="14"/>
      <c r="K6" s="15">
        <f>K24</f>
        <v>81.150000000000006</v>
      </c>
      <c r="L6" s="15">
        <f>L24</f>
        <v>14.91</v>
      </c>
      <c r="M6" s="15">
        <f>M24</f>
        <v>1209.95</v>
      </c>
    </row>
    <row r="7" spans="1:13" ht="140.4" x14ac:dyDescent="0.3">
      <c r="A7" s="14"/>
      <c r="B7" s="14"/>
      <c r="C7" s="14"/>
      <c r="D7" s="16" t="s">
        <v>25</v>
      </c>
      <c r="E7" s="14"/>
      <c r="F7" s="14"/>
      <c r="G7" s="14"/>
      <c r="H7" s="14"/>
      <c r="I7" s="14"/>
      <c r="J7" s="14"/>
      <c r="K7" s="14"/>
      <c r="L7" s="14"/>
      <c r="M7" s="14"/>
    </row>
    <row r="8" spans="1:13" x14ac:dyDescent="0.3">
      <c r="A8" s="14"/>
      <c r="B8" s="14"/>
      <c r="C8" s="13" t="s">
        <v>26</v>
      </c>
      <c r="D8" s="26"/>
      <c r="E8" s="13" t="s">
        <v>27</v>
      </c>
      <c r="F8" s="17"/>
      <c r="G8" s="18"/>
      <c r="H8" s="18"/>
      <c r="I8" s="18"/>
      <c r="J8" s="15">
        <f t="shared" ref="J8:J23" si="0">OR(F8&lt;&gt;0,G8&lt;&gt;0,H8&lt;&gt;0,I8&lt;&gt;0)*(F8 + (F8 = 0))*(G8 + (G8 = 0))*(H8 + (H8 = 0))*(I8 + (I8 = 0))</f>
        <v>0</v>
      </c>
      <c r="K8" s="14"/>
      <c r="L8" s="14"/>
      <c r="M8" s="14"/>
    </row>
    <row r="9" spans="1:13" x14ac:dyDescent="0.3">
      <c r="A9" s="14"/>
      <c r="B9" s="14"/>
      <c r="C9" s="13" t="s">
        <v>26</v>
      </c>
      <c r="D9" s="26"/>
      <c r="E9" s="13" t="s">
        <v>28</v>
      </c>
      <c r="F9" s="17">
        <v>1</v>
      </c>
      <c r="G9" s="18">
        <v>11.5</v>
      </c>
      <c r="H9" s="18">
        <v>0</v>
      </c>
      <c r="I9" s="18">
        <v>1.2</v>
      </c>
      <c r="J9" s="15">
        <f t="shared" si="0"/>
        <v>13.8</v>
      </c>
      <c r="K9" s="14"/>
      <c r="L9" s="14"/>
      <c r="M9" s="14"/>
    </row>
    <row r="10" spans="1:13" x14ac:dyDescent="0.3">
      <c r="A10" s="14"/>
      <c r="B10" s="14"/>
      <c r="C10" s="13" t="s">
        <v>26</v>
      </c>
      <c r="D10" s="26"/>
      <c r="E10" s="13" t="s">
        <v>17</v>
      </c>
      <c r="F10" s="17">
        <v>1</v>
      </c>
      <c r="G10" s="18">
        <v>3.5</v>
      </c>
      <c r="H10" s="18">
        <v>0</v>
      </c>
      <c r="I10" s="18">
        <v>0.5</v>
      </c>
      <c r="J10" s="15">
        <f t="shared" si="0"/>
        <v>1.75</v>
      </c>
      <c r="K10" s="14"/>
      <c r="L10" s="14"/>
      <c r="M10" s="14"/>
    </row>
    <row r="11" spans="1:13" x14ac:dyDescent="0.3">
      <c r="A11" s="14"/>
      <c r="B11" s="14"/>
      <c r="C11" s="13" t="s">
        <v>26</v>
      </c>
      <c r="D11" s="26"/>
      <c r="E11" s="13" t="s">
        <v>17</v>
      </c>
      <c r="F11" s="17">
        <v>1</v>
      </c>
      <c r="G11" s="18">
        <v>7.95</v>
      </c>
      <c r="H11" s="18">
        <v>0</v>
      </c>
      <c r="I11" s="18">
        <v>1.8</v>
      </c>
      <c r="J11" s="15">
        <f t="shared" si="0"/>
        <v>14.31</v>
      </c>
      <c r="K11" s="14"/>
      <c r="L11" s="14"/>
      <c r="M11" s="14"/>
    </row>
    <row r="12" spans="1:13" x14ac:dyDescent="0.3">
      <c r="A12" s="14"/>
      <c r="B12" s="14"/>
      <c r="C12" s="13" t="s">
        <v>26</v>
      </c>
      <c r="D12" s="26"/>
      <c r="E12" s="13" t="s">
        <v>17</v>
      </c>
      <c r="F12" s="17">
        <v>1</v>
      </c>
      <c r="G12" s="18">
        <v>4.5</v>
      </c>
      <c r="H12" s="18">
        <v>0</v>
      </c>
      <c r="I12" s="18">
        <v>1.35</v>
      </c>
      <c r="J12" s="15">
        <f t="shared" si="0"/>
        <v>6.08</v>
      </c>
      <c r="K12" s="14"/>
      <c r="L12" s="14"/>
      <c r="M12" s="14"/>
    </row>
    <row r="13" spans="1:13" x14ac:dyDescent="0.3">
      <c r="A13" s="14"/>
      <c r="B13" s="14"/>
      <c r="C13" s="13" t="s">
        <v>26</v>
      </c>
      <c r="D13" s="26"/>
      <c r="E13" s="13" t="s">
        <v>17</v>
      </c>
      <c r="F13" s="17">
        <v>1</v>
      </c>
      <c r="G13" s="18">
        <v>4.45</v>
      </c>
      <c r="H13" s="18">
        <v>0</v>
      </c>
      <c r="I13" s="18">
        <v>0.5</v>
      </c>
      <c r="J13" s="15">
        <f t="shared" si="0"/>
        <v>2.23</v>
      </c>
      <c r="K13" s="14"/>
      <c r="L13" s="14"/>
      <c r="M13" s="14"/>
    </row>
    <row r="14" spans="1:13" x14ac:dyDescent="0.3">
      <c r="A14" s="14"/>
      <c r="B14" s="14"/>
      <c r="C14" s="13" t="s">
        <v>26</v>
      </c>
      <c r="D14" s="26"/>
      <c r="E14" s="13" t="s">
        <v>29</v>
      </c>
      <c r="F14" s="17">
        <v>1</v>
      </c>
      <c r="G14" s="18">
        <v>18</v>
      </c>
      <c r="H14" s="18">
        <v>0</v>
      </c>
      <c r="I14" s="18">
        <v>1</v>
      </c>
      <c r="J14" s="15">
        <f t="shared" si="0"/>
        <v>18</v>
      </c>
      <c r="K14" s="14"/>
      <c r="L14" s="14"/>
      <c r="M14" s="14"/>
    </row>
    <row r="15" spans="1:13" x14ac:dyDescent="0.3">
      <c r="A15" s="14"/>
      <c r="B15" s="14"/>
      <c r="C15" s="13" t="s">
        <v>26</v>
      </c>
      <c r="D15" s="26"/>
      <c r="E15" s="13" t="s">
        <v>30</v>
      </c>
      <c r="F15" s="17"/>
      <c r="G15" s="18"/>
      <c r="H15" s="18"/>
      <c r="I15" s="18"/>
      <c r="J15" s="15">
        <f t="shared" si="0"/>
        <v>0</v>
      </c>
      <c r="K15" s="14"/>
      <c r="L15" s="14"/>
      <c r="M15" s="14"/>
    </row>
    <row r="16" spans="1:13" x14ac:dyDescent="0.3">
      <c r="A16" s="14"/>
      <c r="B16" s="14"/>
      <c r="C16" s="13" t="s">
        <v>26</v>
      </c>
      <c r="D16" s="26"/>
      <c r="E16" s="13" t="s">
        <v>28</v>
      </c>
      <c r="F16" s="17">
        <v>8</v>
      </c>
      <c r="G16" s="18">
        <v>0.65</v>
      </c>
      <c r="H16" s="18">
        <v>0</v>
      </c>
      <c r="I16" s="18">
        <v>0.55000000000000004</v>
      </c>
      <c r="J16" s="15">
        <f t="shared" si="0"/>
        <v>2.86</v>
      </c>
      <c r="K16" s="14"/>
      <c r="L16" s="14"/>
      <c r="M16" s="14"/>
    </row>
    <row r="17" spans="1:13" x14ac:dyDescent="0.3">
      <c r="A17" s="14"/>
      <c r="B17" s="14"/>
      <c r="C17" s="13" t="s">
        <v>26</v>
      </c>
      <c r="D17" s="26"/>
      <c r="E17" s="13" t="s">
        <v>17</v>
      </c>
      <c r="F17" s="17">
        <v>2</v>
      </c>
      <c r="G17" s="18">
        <v>0.8</v>
      </c>
      <c r="H17" s="18">
        <v>0</v>
      </c>
      <c r="I17" s="18">
        <v>0.45</v>
      </c>
      <c r="J17" s="15">
        <f t="shared" si="0"/>
        <v>0.72</v>
      </c>
      <c r="K17" s="14"/>
      <c r="L17" s="14"/>
      <c r="M17" s="14"/>
    </row>
    <row r="18" spans="1:13" x14ac:dyDescent="0.3">
      <c r="A18" s="14"/>
      <c r="B18" s="14"/>
      <c r="C18" s="13" t="s">
        <v>26</v>
      </c>
      <c r="D18" s="26"/>
      <c r="E18" s="13" t="s">
        <v>17</v>
      </c>
      <c r="F18" s="17">
        <v>1</v>
      </c>
      <c r="G18" s="18">
        <v>2.6</v>
      </c>
      <c r="H18" s="18">
        <v>0</v>
      </c>
      <c r="I18" s="18">
        <v>0.55000000000000004</v>
      </c>
      <c r="J18" s="15">
        <f t="shared" si="0"/>
        <v>1.43</v>
      </c>
      <c r="K18" s="14"/>
      <c r="L18" s="14"/>
      <c r="M18" s="14"/>
    </row>
    <row r="19" spans="1:13" x14ac:dyDescent="0.3">
      <c r="A19" s="14"/>
      <c r="B19" s="14"/>
      <c r="C19" s="13" t="s">
        <v>26</v>
      </c>
      <c r="D19" s="26"/>
      <c r="E19" s="13" t="s">
        <v>29</v>
      </c>
      <c r="F19" s="17">
        <v>6</v>
      </c>
      <c r="G19" s="18">
        <v>0.65</v>
      </c>
      <c r="H19" s="18">
        <v>0</v>
      </c>
      <c r="I19" s="18">
        <v>0.55000000000000004</v>
      </c>
      <c r="J19" s="15">
        <f t="shared" si="0"/>
        <v>2.15</v>
      </c>
      <c r="K19" s="14"/>
      <c r="L19" s="14"/>
      <c r="M19" s="14"/>
    </row>
    <row r="20" spans="1:13" x14ac:dyDescent="0.3">
      <c r="A20" s="14"/>
      <c r="B20" s="14"/>
      <c r="C20" s="13" t="s">
        <v>26</v>
      </c>
      <c r="D20" s="26"/>
      <c r="E20" s="13" t="s">
        <v>31</v>
      </c>
      <c r="F20" s="17">
        <v>1</v>
      </c>
      <c r="G20" s="18">
        <v>6</v>
      </c>
      <c r="H20" s="18">
        <v>0</v>
      </c>
      <c r="I20" s="18">
        <v>1</v>
      </c>
      <c r="J20" s="15">
        <f t="shared" si="0"/>
        <v>6</v>
      </c>
      <c r="K20" s="14"/>
      <c r="L20" s="14"/>
      <c r="M20" s="14"/>
    </row>
    <row r="21" spans="1:13" x14ac:dyDescent="0.3">
      <c r="A21" s="14"/>
      <c r="B21" s="14"/>
      <c r="C21" s="13" t="s">
        <v>26</v>
      </c>
      <c r="D21" s="26"/>
      <c r="E21" s="13" t="s">
        <v>32</v>
      </c>
      <c r="F21" s="17"/>
      <c r="G21" s="18"/>
      <c r="H21" s="18"/>
      <c r="I21" s="18"/>
      <c r="J21" s="15">
        <f t="shared" si="0"/>
        <v>0</v>
      </c>
      <c r="K21" s="14"/>
      <c r="L21" s="14"/>
      <c r="M21" s="14"/>
    </row>
    <row r="22" spans="1:13" x14ac:dyDescent="0.3">
      <c r="A22" s="14"/>
      <c r="B22" s="14"/>
      <c r="C22" s="13" t="s">
        <v>26</v>
      </c>
      <c r="D22" s="26"/>
      <c r="E22" s="13" t="s">
        <v>17</v>
      </c>
      <c r="F22" s="17">
        <v>1</v>
      </c>
      <c r="G22" s="18">
        <v>1.1000000000000001</v>
      </c>
      <c r="H22" s="18">
        <v>0</v>
      </c>
      <c r="I22" s="18">
        <v>2.15</v>
      </c>
      <c r="J22" s="15">
        <f t="shared" si="0"/>
        <v>2.37</v>
      </c>
      <c r="K22" s="14"/>
      <c r="L22" s="14"/>
      <c r="M22" s="14"/>
    </row>
    <row r="23" spans="1:13" x14ac:dyDescent="0.3">
      <c r="A23" s="14"/>
      <c r="B23" s="14"/>
      <c r="C23" s="13" t="s">
        <v>26</v>
      </c>
      <c r="D23" s="26"/>
      <c r="E23" s="13" t="s">
        <v>17</v>
      </c>
      <c r="F23" s="17">
        <v>1</v>
      </c>
      <c r="G23" s="18">
        <v>6.3</v>
      </c>
      <c r="H23" s="18">
        <v>0</v>
      </c>
      <c r="I23" s="18">
        <v>1.5</v>
      </c>
      <c r="J23" s="15">
        <f t="shared" si="0"/>
        <v>9.4499999999999993</v>
      </c>
      <c r="K23" s="14"/>
      <c r="L23" s="14"/>
      <c r="M23" s="14"/>
    </row>
    <row r="24" spans="1:13" x14ac:dyDescent="0.3">
      <c r="A24" s="14"/>
      <c r="B24" s="14"/>
      <c r="C24" s="14"/>
      <c r="D24" s="26"/>
      <c r="E24" s="14"/>
      <c r="F24" s="14"/>
      <c r="G24" s="14"/>
      <c r="H24" s="14"/>
      <c r="I24" s="14"/>
      <c r="J24" s="19" t="s">
        <v>33</v>
      </c>
      <c r="K24" s="20">
        <f>SUM(J8:J23)*1</f>
        <v>81.150000000000006</v>
      </c>
      <c r="L24" s="18">
        <v>14.91</v>
      </c>
      <c r="M24" s="20">
        <f>ROUND(K24*L24,2)</f>
        <v>1209.95</v>
      </c>
    </row>
    <row r="25" spans="1:13" ht="1.05" customHeight="1" x14ac:dyDescent="0.3">
      <c r="A25" s="21"/>
      <c r="B25" s="21"/>
      <c r="C25" s="21"/>
      <c r="D25" s="27"/>
      <c r="E25" s="21"/>
      <c r="F25" s="21"/>
      <c r="G25" s="21"/>
      <c r="H25" s="21"/>
      <c r="I25" s="21"/>
      <c r="J25" s="21"/>
      <c r="K25" s="21"/>
      <c r="L25" s="21"/>
      <c r="M25" s="21"/>
    </row>
    <row r="26" spans="1:13" x14ac:dyDescent="0.3">
      <c r="A26" s="14"/>
      <c r="B26" s="14"/>
      <c r="C26" s="14"/>
      <c r="D26" s="26"/>
      <c r="E26" s="14"/>
      <c r="F26" s="14"/>
      <c r="G26" s="14"/>
      <c r="H26" s="14"/>
      <c r="I26" s="14"/>
      <c r="J26" s="19" t="s">
        <v>34</v>
      </c>
      <c r="K26" s="18">
        <v>1</v>
      </c>
      <c r="L26" s="20">
        <f>M6</f>
        <v>1209.95</v>
      </c>
      <c r="M26" s="20">
        <f>ROUND(K26*L26,2)</f>
        <v>1209.95</v>
      </c>
    </row>
    <row r="27" spans="1:13" ht="1.05" customHeight="1" x14ac:dyDescent="0.3">
      <c r="A27" s="21"/>
      <c r="B27" s="21"/>
      <c r="C27" s="21"/>
      <c r="D27" s="27"/>
      <c r="E27" s="21"/>
      <c r="F27" s="21"/>
      <c r="G27" s="21"/>
      <c r="H27" s="21"/>
      <c r="I27" s="21"/>
      <c r="J27" s="21"/>
      <c r="K27" s="21"/>
      <c r="L27" s="21"/>
      <c r="M27" s="21"/>
    </row>
    <row r="28" spans="1:13" x14ac:dyDescent="0.3">
      <c r="A28" s="9" t="s">
        <v>35</v>
      </c>
      <c r="B28" s="9" t="s">
        <v>16</v>
      </c>
      <c r="C28" s="9" t="s">
        <v>17</v>
      </c>
      <c r="D28" s="25" t="s">
        <v>36</v>
      </c>
      <c r="E28" s="10"/>
      <c r="F28" s="10"/>
      <c r="G28" s="10"/>
      <c r="H28" s="10"/>
      <c r="I28" s="10"/>
      <c r="J28" s="10"/>
      <c r="K28" s="11">
        <f>K34</f>
        <v>1</v>
      </c>
      <c r="L28" s="11">
        <f>L34</f>
        <v>39.119999999999997</v>
      </c>
      <c r="M28" s="11">
        <f>M34</f>
        <v>39.119999999999997</v>
      </c>
    </row>
    <row r="29" spans="1:13" x14ac:dyDescent="0.3">
      <c r="A29" s="12" t="s">
        <v>37</v>
      </c>
      <c r="B29" s="13" t="s">
        <v>22</v>
      </c>
      <c r="C29" s="13" t="s">
        <v>23</v>
      </c>
      <c r="D29" s="16" t="s">
        <v>38</v>
      </c>
      <c r="E29" s="14"/>
      <c r="F29" s="14"/>
      <c r="G29" s="14"/>
      <c r="H29" s="14"/>
      <c r="I29" s="14"/>
      <c r="J29" s="14"/>
      <c r="K29" s="15">
        <f>K32</f>
        <v>2.1</v>
      </c>
      <c r="L29" s="15">
        <f>L32</f>
        <v>18.63</v>
      </c>
      <c r="M29" s="15">
        <f>M32</f>
        <v>39.119999999999997</v>
      </c>
    </row>
    <row r="30" spans="1:13" ht="54" x14ac:dyDescent="0.3">
      <c r="A30" s="14"/>
      <c r="B30" s="14"/>
      <c r="C30" s="14"/>
      <c r="D30" s="16" t="s">
        <v>39</v>
      </c>
      <c r="E30" s="14"/>
      <c r="F30" s="14"/>
      <c r="G30" s="14"/>
      <c r="H30" s="14"/>
      <c r="I30" s="14"/>
      <c r="J30" s="14"/>
      <c r="K30" s="14"/>
      <c r="L30" s="14"/>
      <c r="M30" s="14"/>
    </row>
    <row r="31" spans="1:13" x14ac:dyDescent="0.3">
      <c r="A31" s="14"/>
      <c r="B31" s="14"/>
      <c r="C31" s="13" t="s">
        <v>26</v>
      </c>
      <c r="D31" s="26"/>
      <c r="E31" s="13" t="s">
        <v>40</v>
      </c>
      <c r="F31" s="17">
        <v>1</v>
      </c>
      <c r="G31" s="18">
        <v>1</v>
      </c>
      <c r="H31" s="18">
        <v>0</v>
      </c>
      <c r="I31" s="18">
        <v>2.1</v>
      </c>
      <c r="J31" s="15">
        <f>OR(F31&lt;&gt;0,G31&lt;&gt;0,H31&lt;&gt;0,I31&lt;&gt;0)*(F31 + (F31 = 0))*(G31 + (G31 = 0))*(H31 + (H31 = 0))*(I31 + (I31 = 0))</f>
        <v>2.1</v>
      </c>
      <c r="K31" s="14"/>
      <c r="L31" s="14"/>
      <c r="M31" s="14"/>
    </row>
    <row r="32" spans="1:13" x14ac:dyDescent="0.3">
      <c r="A32" s="14"/>
      <c r="B32" s="14"/>
      <c r="C32" s="14"/>
      <c r="D32" s="26"/>
      <c r="E32" s="14"/>
      <c r="F32" s="14"/>
      <c r="G32" s="14"/>
      <c r="H32" s="14"/>
      <c r="I32" s="14"/>
      <c r="J32" s="19" t="s">
        <v>41</v>
      </c>
      <c r="K32" s="20">
        <f>J31*1</f>
        <v>2.1</v>
      </c>
      <c r="L32" s="18">
        <v>18.63</v>
      </c>
      <c r="M32" s="20">
        <f>ROUND(K32*L32,2)</f>
        <v>39.119999999999997</v>
      </c>
    </row>
    <row r="33" spans="1:13" ht="1.05" customHeight="1" x14ac:dyDescent="0.3">
      <c r="A33" s="21"/>
      <c r="B33" s="21"/>
      <c r="C33" s="21"/>
      <c r="D33" s="27"/>
      <c r="E33" s="21"/>
      <c r="F33" s="21"/>
      <c r="G33" s="21"/>
      <c r="H33" s="21"/>
      <c r="I33" s="21"/>
      <c r="J33" s="21"/>
      <c r="K33" s="21"/>
      <c r="L33" s="21"/>
      <c r="M33" s="21"/>
    </row>
    <row r="34" spans="1:13" x14ac:dyDescent="0.3">
      <c r="A34" s="14"/>
      <c r="B34" s="14"/>
      <c r="C34" s="14"/>
      <c r="D34" s="26"/>
      <c r="E34" s="14"/>
      <c r="F34" s="14"/>
      <c r="G34" s="14"/>
      <c r="H34" s="14"/>
      <c r="I34" s="14"/>
      <c r="J34" s="19" t="s">
        <v>42</v>
      </c>
      <c r="K34" s="18">
        <v>1</v>
      </c>
      <c r="L34" s="20">
        <f>M29</f>
        <v>39.119999999999997</v>
      </c>
      <c r="M34" s="20">
        <f>ROUND(K34*L34,2)</f>
        <v>39.119999999999997</v>
      </c>
    </row>
    <row r="35" spans="1:13" ht="1.05" customHeight="1" x14ac:dyDescent="0.3">
      <c r="A35" s="21"/>
      <c r="B35" s="21"/>
      <c r="C35" s="21"/>
      <c r="D35" s="27"/>
      <c r="E35" s="21"/>
      <c r="F35" s="21"/>
      <c r="G35" s="21"/>
      <c r="H35" s="21"/>
      <c r="I35" s="21"/>
      <c r="J35" s="21"/>
      <c r="K35" s="21"/>
      <c r="L35" s="21"/>
      <c r="M35" s="21"/>
    </row>
    <row r="36" spans="1:13" x14ac:dyDescent="0.3">
      <c r="A36" s="14"/>
      <c r="B36" s="14"/>
      <c r="C36" s="14"/>
      <c r="D36" s="26"/>
      <c r="E36" s="14"/>
      <c r="F36" s="14"/>
      <c r="G36" s="14"/>
      <c r="H36" s="14"/>
      <c r="I36" s="14"/>
      <c r="J36" s="19" t="s">
        <v>43</v>
      </c>
      <c r="K36" s="22">
        <v>1</v>
      </c>
      <c r="L36" s="20">
        <f>M5+M28</f>
        <v>1249.07</v>
      </c>
      <c r="M36" s="20">
        <f>ROUND(K36*L36,2)</f>
        <v>1249.07</v>
      </c>
    </row>
    <row r="37" spans="1:13" ht="1.05" customHeight="1" x14ac:dyDescent="0.3">
      <c r="A37" s="21"/>
      <c r="B37" s="21"/>
      <c r="C37" s="21"/>
      <c r="D37" s="27"/>
      <c r="E37" s="21"/>
      <c r="F37" s="21"/>
      <c r="G37" s="21"/>
      <c r="H37" s="21"/>
      <c r="I37" s="21"/>
      <c r="J37" s="21"/>
      <c r="K37" s="21"/>
      <c r="L37" s="21"/>
      <c r="M37" s="21"/>
    </row>
    <row r="38" spans="1:13" x14ac:dyDescent="0.3">
      <c r="A38" s="5" t="s">
        <v>44</v>
      </c>
      <c r="B38" s="5" t="s">
        <v>16</v>
      </c>
      <c r="C38" s="5" t="s">
        <v>17</v>
      </c>
      <c r="D38" s="24" t="s">
        <v>45</v>
      </c>
      <c r="E38" s="6"/>
      <c r="F38" s="6"/>
      <c r="G38" s="6"/>
      <c r="H38" s="6"/>
      <c r="I38" s="6"/>
      <c r="J38" s="6"/>
      <c r="K38" s="7">
        <f>K96</f>
        <v>1</v>
      </c>
      <c r="L38" s="8">
        <f>L96</f>
        <v>12753.02</v>
      </c>
      <c r="M38" s="8">
        <f>M96</f>
        <v>12753.02</v>
      </c>
    </row>
    <row r="39" spans="1:13" x14ac:dyDescent="0.3">
      <c r="A39" s="9" t="s">
        <v>46</v>
      </c>
      <c r="B39" s="9" t="s">
        <v>16</v>
      </c>
      <c r="C39" s="9" t="s">
        <v>17</v>
      </c>
      <c r="D39" s="25" t="s">
        <v>45</v>
      </c>
      <c r="E39" s="10"/>
      <c r="F39" s="10"/>
      <c r="G39" s="10"/>
      <c r="H39" s="10"/>
      <c r="I39" s="10"/>
      <c r="J39" s="10"/>
      <c r="K39" s="11">
        <f>K94</f>
        <v>1</v>
      </c>
      <c r="L39" s="11">
        <f>L94</f>
        <v>12753.02</v>
      </c>
      <c r="M39" s="11">
        <f>M94</f>
        <v>12753.02</v>
      </c>
    </row>
    <row r="40" spans="1:13" x14ac:dyDescent="0.3">
      <c r="A40" s="12" t="s">
        <v>47</v>
      </c>
      <c r="B40" s="13" t="s">
        <v>22</v>
      </c>
      <c r="C40" s="13" t="s">
        <v>48</v>
      </c>
      <c r="D40" s="16" t="s">
        <v>49</v>
      </c>
      <c r="E40" s="14"/>
      <c r="F40" s="14"/>
      <c r="G40" s="14"/>
      <c r="H40" s="14"/>
      <c r="I40" s="14"/>
      <c r="J40" s="14"/>
      <c r="K40" s="15">
        <f>K43</f>
        <v>3</v>
      </c>
      <c r="L40" s="15">
        <f>L43</f>
        <v>105.58</v>
      </c>
      <c r="M40" s="15">
        <f>M43</f>
        <v>316.74</v>
      </c>
    </row>
    <row r="41" spans="1:13" ht="118.8" x14ac:dyDescent="0.3">
      <c r="A41" s="14"/>
      <c r="B41" s="14"/>
      <c r="C41" s="14"/>
      <c r="D41" s="16" t="s">
        <v>50</v>
      </c>
      <c r="E41" s="14"/>
      <c r="F41" s="14"/>
      <c r="G41" s="14"/>
      <c r="H41" s="14"/>
      <c r="I41" s="14"/>
      <c r="J41" s="14"/>
      <c r="K41" s="14"/>
      <c r="L41" s="14"/>
      <c r="M41" s="14"/>
    </row>
    <row r="42" spans="1:13" x14ac:dyDescent="0.3">
      <c r="A42" s="14"/>
      <c r="B42" s="14"/>
      <c r="C42" s="13" t="s">
        <v>26</v>
      </c>
      <c r="D42" s="26"/>
      <c r="E42" s="13" t="s">
        <v>51</v>
      </c>
      <c r="F42" s="17">
        <v>3</v>
      </c>
      <c r="G42" s="18">
        <v>0</v>
      </c>
      <c r="H42" s="18">
        <v>0</v>
      </c>
      <c r="I42" s="18">
        <v>0</v>
      </c>
      <c r="J42" s="15">
        <f>OR(F42&lt;&gt;0,G42&lt;&gt;0,H42&lt;&gt;0,I42&lt;&gt;0)*(F42 + (F42 = 0))*(G42 + (G42 = 0))*(H42 + (H42 = 0))*(I42 + (I42 = 0))</f>
        <v>3</v>
      </c>
      <c r="K42" s="14"/>
      <c r="L42" s="14"/>
      <c r="M42" s="14"/>
    </row>
    <row r="43" spans="1:13" x14ac:dyDescent="0.3">
      <c r="A43" s="14"/>
      <c r="B43" s="14"/>
      <c r="C43" s="14"/>
      <c r="D43" s="26"/>
      <c r="E43" s="14"/>
      <c r="F43" s="14"/>
      <c r="G43" s="14"/>
      <c r="H43" s="14"/>
      <c r="I43" s="14"/>
      <c r="J43" s="19" t="s">
        <v>52</v>
      </c>
      <c r="K43" s="20">
        <f>J42*1</f>
        <v>3</v>
      </c>
      <c r="L43" s="18">
        <v>105.58</v>
      </c>
      <c r="M43" s="20">
        <f>ROUND(K43*L43,2)</f>
        <v>316.74</v>
      </c>
    </row>
    <row r="44" spans="1:13" ht="1.05" customHeight="1" x14ac:dyDescent="0.3">
      <c r="A44" s="21"/>
      <c r="B44" s="21"/>
      <c r="C44" s="21"/>
      <c r="D44" s="27"/>
      <c r="E44" s="21"/>
      <c r="F44" s="21"/>
      <c r="G44" s="21"/>
      <c r="H44" s="21"/>
      <c r="I44" s="21"/>
      <c r="J44" s="21"/>
      <c r="K44" s="21"/>
      <c r="L44" s="21"/>
      <c r="M44" s="21"/>
    </row>
    <row r="45" spans="1:13" x14ac:dyDescent="0.3">
      <c r="A45" s="12" t="s">
        <v>53</v>
      </c>
      <c r="B45" s="13" t="s">
        <v>22</v>
      </c>
      <c r="C45" s="13" t="s">
        <v>54</v>
      </c>
      <c r="D45" s="16" t="s">
        <v>55</v>
      </c>
      <c r="E45" s="14"/>
      <c r="F45" s="14"/>
      <c r="G45" s="14"/>
      <c r="H45" s="14"/>
      <c r="I45" s="14"/>
      <c r="J45" s="14"/>
      <c r="K45" s="15">
        <f>K51</f>
        <v>433.18</v>
      </c>
      <c r="L45" s="15">
        <f>L51</f>
        <v>3.97</v>
      </c>
      <c r="M45" s="15">
        <f>M51</f>
        <v>1719.72</v>
      </c>
    </row>
    <row r="46" spans="1:13" ht="162" x14ac:dyDescent="0.3">
      <c r="A46" s="14"/>
      <c r="B46" s="14"/>
      <c r="C46" s="14"/>
      <c r="D46" s="16" t="s">
        <v>56</v>
      </c>
      <c r="E46" s="14"/>
      <c r="F46" s="14"/>
      <c r="G46" s="14"/>
      <c r="H46" s="14"/>
      <c r="I46" s="14"/>
      <c r="J46" s="14"/>
      <c r="K46" s="14"/>
      <c r="L46" s="14"/>
      <c r="M46" s="14"/>
    </row>
    <row r="47" spans="1:13" x14ac:dyDescent="0.3">
      <c r="A47" s="14"/>
      <c r="B47" s="14"/>
      <c r="C47" s="13" t="s">
        <v>26</v>
      </c>
      <c r="D47" s="26"/>
      <c r="E47" s="13" t="s">
        <v>57</v>
      </c>
      <c r="F47" s="17"/>
      <c r="G47" s="18"/>
      <c r="H47" s="18"/>
      <c r="I47" s="18"/>
      <c r="J47" s="15">
        <f>OR(F47&lt;&gt;0,G47&lt;&gt;0,H47&lt;&gt;0,I47&lt;&gt;0)*(F47 + (F47 = 0))*(G47 + (G47 = 0))*(H47 + (H47 = 0))*(I47 + (I47 = 0))</f>
        <v>0</v>
      </c>
      <c r="K47" s="14"/>
      <c r="L47" s="14"/>
      <c r="M47" s="14"/>
    </row>
    <row r="48" spans="1:13" x14ac:dyDescent="0.3">
      <c r="A48" s="14"/>
      <c r="B48" s="14"/>
      <c r="C48" s="13" t="s">
        <v>26</v>
      </c>
      <c r="D48" s="26"/>
      <c r="E48" s="13" t="s">
        <v>58</v>
      </c>
      <c r="F48" s="17">
        <v>1</v>
      </c>
      <c r="G48" s="18">
        <v>3.8</v>
      </c>
      <c r="H48" s="18">
        <v>30.7</v>
      </c>
      <c r="I48" s="18">
        <v>0</v>
      </c>
      <c r="J48" s="15">
        <f>OR(F48&lt;&gt;0,G48&lt;&gt;0,H48&lt;&gt;0,I48&lt;&gt;0)*(F48 + (F48 = 0))*(G48 + (G48 = 0))*(H48 + (H48 = 0))*(I48 + (I48 = 0))</f>
        <v>116.66</v>
      </c>
      <c r="K48" s="14"/>
      <c r="L48" s="14"/>
      <c r="M48" s="14"/>
    </row>
    <row r="49" spans="1:13" x14ac:dyDescent="0.3">
      <c r="A49" s="14"/>
      <c r="B49" s="14"/>
      <c r="C49" s="13" t="s">
        <v>26</v>
      </c>
      <c r="D49" s="26"/>
      <c r="E49" s="13" t="s">
        <v>17</v>
      </c>
      <c r="F49" s="17">
        <v>1</v>
      </c>
      <c r="G49" s="18">
        <v>4.5599999999999996</v>
      </c>
      <c r="H49" s="18">
        <v>30.7</v>
      </c>
      <c r="I49" s="18">
        <v>0</v>
      </c>
      <c r="J49" s="15">
        <f>OR(F49&lt;&gt;0,G49&lt;&gt;0,H49&lt;&gt;0,I49&lt;&gt;0)*(F49 + (F49 = 0))*(G49 + (G49 = 0))*(H49 + (H49 = 0))*(I49 + (I49 = 0))</f>
        <v>139.99</v>
      </c>
      <c r="K49" s="14"/>
      <c r="L49" s="14"/>
      <c r="M49" s="14"/>
    </row>
    <row r="50" spans="1:13" x14ac:dyDescent="0.3">
      <c r="A50" s="14"/>
      <c r="B50" s="14"/>
      <c r="C50" s="13" t="s">
        <v>26</v>
      </c>
      <c r="D50" s="26"/>
      <c r="E50" s="13" t="s">
        <v>17</v>
      </c>
      <c r="F50" s="17">
        <v>1</v>
      </c>
      <c r="G50" s="18">
        <v>5.75</v>
      </c>
      <c r="H50" s="18">
        <v>30.7</v>
      </c>
      <c r="I50" s="18">
        <v>0</v>
      </c>
      <c r="J50" s="15">
        <f>OR(F50&lt;&gt;0,G50&lt;&gt;0,H50&lt;&gt;0,I50&lt;&gt;0)*(F50 + (F50 = 0))*(G50 + (G50 = 0))*(H50 + (H50 = 0))*(I50 + (I50 = 0))</f>
        <v>176.53</v>
      </c>
      <c r="K50" s="14"/>
      <c r="L50" s="14"/>
      <c r="M50" s="14"/>
    </row>
    <row r="51" spans="1:13" x14ac:dyDescent="0.3">
      <c r="A51" s="14"/>
      <c r="B51" s="14"/>
      <c r="C51" s="14"/>
      <c r="D51" s="26"/>
      <c r="E51" s="14"/>
      <c r="F51" s="14"/>
      <c r="G51" s="14"/>
      <c r="H51" s="14"/>
      <c r="I51" s="14"/>
      <c r="J51" s="19" t="s">
        <v>59</v>
      </c>
      <c r="K51" s="20">
        <f>SUM(J47:J50)*1</f>
        <v>433.18</v>
      </c>
      <c r="L51" s="18">
        <v>3.97</v>
      </c>
      <c r="M51" s="20">
        <f>ROUND(K51*L51,2)</f>
        <v>1719.72</v>
      </c>
    </row>
    <row r="52" spans="1:13" ht="1.05" customHeight="1" x14ac:dyDescent="0.3">
      <c r="A52" s="21"/>
      <c r="B52" s="21"/>
      <c r="C52" s="21"/>
      <c r="D52" s="27"/>
      <c r="E52" s="21"/>
      <c r="F52" s="21"/>
      <c r="G52" s="21"/>
      <c r="H52" s="21"/>
      <c r="I52" s="21"/>
      <c r="J52" s="21"/>
      <c r="K52" s="21"/>
      <c r="L52" s="21"/>
      <c r="M52" s="21"/>
    </row>
    <row r="53" spans="1:13" x14ac:dyDescent="0.3">
      <c r="A53" s="12" t="s">
        <v>60</v>
      </c>
      <c r="B53" s="13" t="s">
        <v>22</v>
      </c>
      <c r="C53" s="13" t="s">
        <v>61</v>
      </c>
      <c r="D53" s="16" t="s">
        <v>62</v>
      </c>
      <c r="E53" s="14"/>
      <c r="F53" s="14"/>
      <c r="G53" s="14"/>
      <c r="H53" s="14"/>
      <c r="I53" s="14"/>
      <c r="J53" s="14"/>
      <c r="K53" s="15">
        <f>K63</f>
        <v>620.04999999999995</v>
      </c>
      <c r="L53" s="15">
        <f>L63</f>
        <v>3.85</v>
      </c>
      <c r="M53" s="15">
        <f>M63</f>
        <v>2387.19</v>
      </c>
    </row>
    <row r="54" spans="1:13" ht="86.4" x14ac:dyDescent="0.3">
      <c r="A54" s="14"/>
      <c r="B54" s="14"/>
      <c r="C54" s="14"/>
      <c r="D54" s="16" t="s">
        <v>63</v>
      </c>
      <c r="E54" s="14"/>
      <c r="F54" s="14"/>
      <c r="G54" s="14"/>
      <c r="H54" s="14"/>
      <c r="I54" s="14"/>
      <c r="J54" s="14"/>
      <c r="K54" s="14"/>
      <c r="L54" s="14"/>
      <c r="M54" s="14"/>
    </row>
    <row r="55" spans="1:13" x14ac:dyDescent="0.3">
      <c r="A55" s="14"/>
      <c r="B55" s="14"/>
      <c r="C55" s="13" t="s">
        <v>26</v>
      </c>
      <c r="D55" s="26"/>
      <c r="E55" s="13" t="s">
        <v>64</v>
      </c>
      <c r="F55" s="17">
        <v>1</v>
      </c>
      <c r="G55" s="18">
        <v>4.0999999999999996</v>
      </c>
      <c r="H55" s="18">
        <v>18.62</v>
      </c>
      <c r="I55" s="18">
        <v>0</v>
      </c>
      <c r="J55" s="15">
        <f t="shared" ref="J55:J62" si="1">OR(F55&lt;&gt;0,G55&lt;&gt;0,H55&lt;&gt;0,I55&lt;&gt;0)*(F55 + (F55 = 0))*(G55 + (G55 = 0))*(H55 + (H55 = 0))*(I55 + (I55 = 0))</f>
        <v>76.34</v>
      </c>
      <c r="K55" s="14"/>
      <c r="L55" s="14"/>
      <c r="M55" s="14"/>
    </row>
    <row r="56" spans="1:13" x14ac:dyDescent="0.3">
      <c r="A56" s="14"/>
      <c r="B56" s="14"/>
      <c r="C56" s="13" t="s">
        <v>26</v>
      </c>
      <c r="D56" s="26"/>
      <c r="E56" s="13" t="s">
        <v>17</v>
      </c>
      <c r="F56" s="17">
        <v>1</v>
      </c>
      <c r="G56" s="18">
        <v>5</v>
      </c>
      <c r="H56" s="18">
        <v>18.62</v>
      </c>
      <c r="I56" s="18">
        <v>0</v>
      </c>
      <c r="J56" s="15">
        <f t="shared" si="1"/>
        <v>93.1</v>
      </c>
      <c r="K56" s="14"/>
      <c r="L56" s="14"/>
      <c r="M56" s="14"/>
    </row>
    <row r="57" spans="1:13" x14ac:dyDescent="0.3">
      <c r="A57" s="14"/>
      <c r="B57" s="14"/>
      <c r="C57" s="13" t="s">
        <v>26</v>
      </c>
      <c r="D57" s="26"/>
      <c r="E57" s="13" t="s">
        <v>17</v>
      </c>
      <c r="F57" s="17">
        <v>1</v>
      </c>
      <c r="G57" s="18">
        <v>4</v>
      </c>
      <c r="H57" s="18">
        <v>18.62</v>
      </c>
      <c r="I57" s="18">
        <v>0</v>
      </c>
      <c r="J57" s="15">
        <f t="shared" si="1"/>
        <v>74.48</v>
      </c>
      <c r="K57" s="14"/>
      <c r="L57" s="14"/>
      <c r="M57" s="14"/>
    </row>
    <row r="58" spans="1:13" x14ac:dyDescent="0.3">
      <c r="A58" s="14"/>
      <c r="B58" s="14"/>
      <c r="C58" s="13" t="s">
        <v>26</v>
      </c>
      <c r="D58" s="26"/>
      <c r="E58" s="13" t="s">
        <v>17</v>
      </c>
      <c r="F58" s="17">
        <v>1</v>
      </c>
      <c r="G58" s="18">
        <v>2.5</v>
      </c>
      <c r="H58" s="18">
        <v>18.62</v>
      </c>
      <c r="I58" s="18">
        <v>0</v>
      </c>
      <c r="J58" s="15">
        <f t="shared" si="1"/>
        <v>46.55</v>
      </c>
      <c r="K58" s="14"/>
      <c r="L58" s="14"/>
      <c r="M58" s="14"/>
    </row>
    <row r="59" spans="1:13" x14ac:dyDescent="0.3">
      <c r="A59" s="14"/>
      <c r="B59" s="14"/>
      <c r="C59" s="13" t="s">
        <v>26</v>
      </c>
      <c r="D59" s="26"/>
      <c r="E59" s="13" t="s">
        <v>17</v>
      </c>
      <c r="F59" s="17">
        <v>1</v>
      </c>
      <c r="G59" s="18">
        <v>1.3</v>
      </c>
      <c r="H59" s="18">
        <v>18.62</v>
      </c>
      <c r="I59" s="18">
        <v>0</v>
      </c>
      <c r="J59" s="15">
        <f t="shared" si="1"/>
        <v>24.21</v>
      </c>
      <c r="K59" s="14"/>
      <c r="L59" s="14"/>
      <c r="M59" s="14"/>
    </row>
    <row r="60" spans="1:13" x14ac:dyDescent="0.3">
      <c r="A60" s="14"/>
      <c r="B60" s="14"/>
      <c r="C60" s="13" t="s">
        <v>26</v>
      </c>
      <c r="D60" s="26"/>
      <c r="E60" s="13" t="s">
        <v>17</v>
      </c>
      <c r="F60" s="17">
        <v>1</v>
      </c>
      <c r="G60" s="18">
        <v>3.4</v>
      </c>
      <c r="H60" s="18">
        <v>18.62</v>
      </c>
      <c r="I60" s="18">
        <v>0</v>
      </c>
      <c r="J60" s="15">
        <f t="shared" si="1"/>
        <v>63.31</v>
      </c>
      <c r="K60" s="14"/>
      <c r="L60" s="14"/>
      <c r="M60" s="14"/>
    </row>
    <row r="61" spans="1:13" x14ac:dyDescent="0.3">
      <c r="A61" s="14"/>
      <c r="B61" s="14"/>
      <c r="C61" s="13" t="s">
        <v>26</v>
      </c>
      <c r="D61" s="26"/>
      <c r="E61" s="13" t="s">
        <v>17</v>
      </c>
      <c r="F61" s="17">
        <v>5</v>
      </c>
      <c r="G61" s="18">
        <v>1.7</v>
      </c>
      <c r="H61" s="18">
        <v>18.62</v>
      </c>
      <c r="I61" s="18">
        <v>0</v>
      </c>
      <c r="J61" s="15">
        <f t="shared" si="1"/>
        <v>158.27000000000001</v>
      </c>
      <c r="K61" s="14"/>
      <c r="L61" s="14"/>
      <c r="M61" s="14"/>
    </row>
    <row r="62" spans="1:13" x14ac:dyDescent="0.3">
      <c r="A62" s="14"/>
      <c r="B62" s="14"/>
      <c r="C62" s="13" t="s">
        <v>26</v>
      </c>
      <c r="D62" s="26"/>
      <c r="E62" s="13" t="s">
        <v>17</v>
      </c>
      <c r="F62" s="17">
        <v>1</v>
      </c>
      <c r="G62" s="18">
        <v>4.5</v>
      </c>
      <c r="H62" s="18">
        <v>18.62</v>
      </c>
      <c r="I62" s="18">
        <v>0</v>
      </c>
      <c r="J62" s="15">
        <f t="shared" si="1"/>
        <v>83.79</v>
      </c>
      <c r="K62" s="14"/>
      <c r="L62" s="14"/>
      <c r="M62" s="14"/>
    </row>
    <row r="63" spans="1:13" x14ac:dyDescent="0.3">
      <c r="A63" s="14"/>
      <c r="B63" s="14"/>
      <c r="C63" s="14"/>
      <c r="D63" s="26"/>
      <c r="E63" s="14"/>
      <c r="F63" s="14"/>
      <c r="G63" s="14"/>
      <c r="H63" s="14"/>
      <c r="I63" s="14"/>
      <c r="J63" s="19" t="s">
        <v>65</v>
      </c>
      <c r="K63" s="20">
        <f>SUM(J55:J62)*1</f>
        <v>620.04999999999995</v>
      </c>
      <c r="L63" s="18">
        <v>3.85</v>
      </c>
      <c r="M63" s="20">
        <f>ROUND(K63*L63,2)</f>
        <v>2387.19</v>
      </c>
    </row>
    <row r="64" spans="1:13" ht="1.05" customHeight="1" x14ac:dyDescent="0.3">
      <c r="A64" s="21"/>
      <c r="B64" s="21"/>
      <c r="C64" s="21"/>
      <c r="D64" s="27"/>
      <c r="E64" s="21"/>
      <c r="F64" s="21"/>
      <c r="G64" s="21"/>
      <c r="H64" s="21"/>
      <c r="I64" s="21"/>
      <c r="J64" s="21"/>
      <c r="K64" s="21"/>
      <c r="L64" s="21"/>
      <c r="M64" s="21"/>
    </row>
    <row r="65" spans="1:13" x14ac:dyDescent="0.3">
      <c r="A65" s="12" t="s">
        <v>66</v>
      </c>
      <c r="B65" s="13" t="s">
        <v>22</v>
      </c>
      <c r="C65" s="13" t="s">
        <v>23</v>
      </c>
      <c r="D65" s="16" t="s">
        <v>67</v>
      </c>
      <c r="E65" s="14"/>
      <c r="F65" s="14"/>
      <c r="G65" s="14"/>
      <c r="H65" s="14"/>
      <c r="I65" s="14"/>
      <c r="J65" s="14"/>
      <c r="K65" s="15">
        <f>K68</f>
        <v>20</v>
      </c>
      <c r="L65" s="15">
        <f>L68</f>
        <v>329.17</v>
      </c>
      <c r="M65" s="15">
        <f>M68</f>
        <v>6583.4</v>
      </c>
    </row>
    <row r="66" spans="1:13" ht="248.4" x14ac:dyDescent="0.3">
      <c r="A66" s="14"/>
      <c r="B66" s="14"/>
      <c r="C66" s="14"/>
      <c r="D66" s="16" t="s">
        <v>68</v>
      </c>
      <c r="E66" s="14"/>
      <c r="F66" s="14"/>
      <c r="G66" s="14"/>
      <c r="H66" s="14"/>
      <c r="I66" s="14"/>
      <c r="J66" s="14"/>
      <c r="K66" s="14"/>
      <c r="L66" s="14"/>
      <c r="M66" s="14"/>
    </row>
    <row r="67" spans="1:13" x14ac:dyDescent="0.3">
      <c r="A67" s="14"/>
      <c r="B67" s="14"/>
      <c r="C67" s="13" t="s">
        <v>26</v>
      </c>
      <c r="D67" s="26"/>
      <c r="E67" s="13" t="s">
        <v>69</v>
      </c>
      <c r="F67" s="17">
        <v>1</v>
      </c>
      <c r="G67" s="18">
        <v>20</v>
      </c>
      <c r="H67" s="18">
        <v>0</v>
      </c>
      <c r="I67" s="18">
        <v>0</v>
      </c>
      <c r="J67" s="15">
        <f>OR(F67&lt;&gt;0,G67&lt;&gt;0,H67&lt;&gt;0,I67&lt;&gt;0)*(F67 + (F67 = 0))*(G67 + (G67 = 0))*(H67 + (H67 = 0))*(I67 + (I67 = 0))</f>
        <v>20</v>
      </c>
      <c r="K67" s="14"/>
      <c r="L67" s="14"/>
      <c r="M67" s="14"/>
    </row>
    <row r="68" spans="1:13" x14ac:dyDescent="0.3">
      <c r="A68" s="14"/>
      <c r="B68" s="14"/>
      <c r="C68" s="14"/>
      <c r="D68" s="26"/>
      <c r="E68" s="14"/>
      <c r="F68" s="14"/>
      <c r="G68" s="14"/>
      <c r="H68" s="14"/>
      <c r="I68" s="14"/>
      <c r="J68" s="19" t="s">
        <v>70</v>
      </c>
      <c r="K68" s="20">
        <f>J67*1</f>
        <v>20</v>
      </c>
      <c r="L68" s="18">
        <v>329.17</v>
      </c>
      <c r="M68" s="20">
        <f>ROUND(K68*L68,2)</f>
        <v>6583.4</v>
      </c>
    </row>
    <row r="69" spans="1:13" ht="1.05" customHeight="1" x14ac:dyDescent="0.3">
      <c r="A69" s="21"/>
      <c r="B69" s="21"/>
      <c r="C69" s="21"/>
      <c r="D69" s="27"/>
      <c r="E69" s="21"/>
      <c r="F69" s="21"/>
      <c r="G69" s="21"/>
      <c r="H69" s="21"/>
      <c r="I69" s="21"/>
      <c r="J69" s="21"/>
      <c r="K69" s="21"/>
      <c r="L69" s="21"/>
      <c r="M69" s="21"/>
    </row>
    <row r="70" spans="1:13" x14ac:dyDescent="0.3">
      <c r="A70" s="12" t="s">
        <v>71</v>
      </c>
      <c r="B70" s="13" t="s">
        <v>22</v>
      </c>
      <c r="C70" s="13" t="s">
        <v>23</v>
      </c>
      <c r="D70" s="16" t="s">
        <v>72</v>
      </c>
      <c r="E70" s="14"/>
      <c r="F70" s="14"/>
      <c r="G70" s="14"/>
      <c r="H70" s="14"/>
      <c r="I70" s="14"/>
      <c r="J70" s="14"/>
      <c r="K70" s="15">
        <f>K92</f>
        <v>58.57</v>
      </c>
      <c r="L70" s="15">
        <f>L92</f>
        <v>29.81</v>
      </c>
      <c r="M70" s="15">
        <f>M92</f>
        <v>1745.97</v>
      </c>
    </row>
    <row r="71" spans="1:13" ht="108" x14ac:dyDescent="0.3">
      <c r="A71" s="14"/>
      <c r="B71" s="14"/>
      <c r="C71" s="14"/>
      <c r="D71" s="16" t="s">
        <v>73</v>
      </c>
      <c r="E71" s="14"/>
      <c r="F71" s="14"/>
      <c r="G71" s="14"/>
      <c r="H71" s="14"/>
      <c r="I71" s="14"/>
      <c r="J71" s="14"/>
      <c r="K71" s="14"/>
      <c r="L71" s="14"/>
      <c r="M71" s="14"/>
    </row>
    <row r="72" spans="1:13" x14ac:dyDescent="0.3">
      <c r="A72" s="14"/>
      <c r="B72" s="14"/>
      <c r="C72" s="13" t="s">
        <v>26</v>
      </c>
      <c r="D72" s="26"/>
      <c r="E72" s="13" t="s">
        <v>58</v>
      </c>
      <c r="F72" s="17">
        <v>1</v>
      </c>
      <c r="G72" s="18">
        <v>3.8</v>
      </c>
      <c r="H72" s="18">
        <v>0.72</v>
      </c>
      <c r="I72" s="18">
        <v>0</v>
      </c>
      <c r="J72" s="15">
        <f t="shared" ref="J72:J91" si="2">OR(F72&lt;&gt;0,G72&lt;&gt;0,H72&lt;&gt;0,I72&lt;&gt;0)*(F72 + (F72 = 0))*(G72 + (G72 = 0))*(H72 + (H72 = 0))*(I72 + (I72 = 0))</f>
        <v>2.74</v>
      </c>
      <c r="K72" s="14"/>
      <c r="L72" s="14"/>
      <c r="M72" s="14"/>
    </row>
    <row r="73" spans="1:13" x14ac:dyDescent="0.3">
      <c r="A73" s="14"/>
      <c r="B73" s="14"/>
      <c r="C73" s="13" t="s">
        <v>26</v>
      </c>
      <c r="D73" s="26"/>
      <c r="E73" s="13" t="s">
        <v>17</v>
      </c>
      <c r="F73" s="17">
        <v>1</v>
      </c>
      <c r="G73" s="18">
        <v>4.5599999999999996</v>
      </c>
      <c r="H73" s="18">
        <v>0.72</v>
      </c>
      <c r="I73" s="18">
        <v>0</v>
      </c>
      <c r="J73" s="15">
        <f t="shared" si="2"/>
        <v>3.28</v>
      </c>
      <c r="K73" s="14"/>
      <c r="L73" s="14"/>
      <c r="M73" s="14"/>
    </row>
    <row r="74" spans="1:13" x14ac:dyDescent="0.3">
      <c r="A74" s="14"/>
      <c r="B74" s="14"/>
      <c r="C74" s="13" t="s">
        <v>26</v>
      </c>
      <c r="D74" s="26"/>
      <c r="E74" s="13" t="s">
        <v>17</v>
      </c>
      <c r="F74" s="17">
        <v>1</v>
      </c>
      <c r="G74" s="18">
        <v>5.75</v>
      </c>
      <c r="H74" s="18">
        <v>0.72</v>
      </c>
      <c r="I74" s="18">
        <v>0</v>
      </c>
      <c r="J74" s="15">
        <f t="shared" si="2"/>
        <v>4.1399999999999997</v>
      </c>
      <c r="K74" s="14"/>
      <c r="L74" s="14"/>
      <c r="M74" s="14"/>
    </row>
    <row r="75" spans="1:13" x14ac:dyDescent="0.3">
      <c r="A75" s="14"/>
      <c r="B75" s="14"/>
      <c r="C75" s="13" t="s">
        <v>26</v>
      </c>
      <c r="D75" s="26"/>
      <c r="E75" s="13" t="s">
        <v>64</v>
      </c>
      <c r="F75" s="17">
        <v>1</v>
      </c>
      <c r="G75" s="18">
        <v>4.0999999999999996</v>
      </c>
      <c r="H75" s="18">
        <v>0.45</v>
      </c>
      <c r="I75" s="18">
        <v>0</v>
      </c>
      <c r="J75" s="15">
        <f t="shared" si="2"/>
        <v>1.85</v>
      </c>
      <c r="K75" s="14"/>
      <c r="L75" s="14"/>
      <c r="M75" s="14"/>
    </row>
    <row r="76" spans="1:13" x14ac:dyDescent="0.3">
      <c r="A76" s="14"/>
      <c r="B76" s="14"/>
      <c r="C76" s="13" t="s">
        <v>26</v>
      </c>
      <c r="D76" s="26"/>
      <c r="E76" s="13" t="s">
        <v>17</v>
      </c>
      <c r="F76" s="17">
        <v>1</v>
      </c>
      <c r="G76" s="18">
        <v>5</v>
      </c>
      <c r="H76" s="18">
        <v>0.45</v>
      </c>
      <c r="I76" s="18">
        <v>0</v>
      </c>
      <c r="J76" s="15">
        <f t="shared" si="2"/>
        <v>2.25</v>
      </c>
      <c r="K76" s="14"/>
      <c r="L76" s="14"/>
      <c r="M76" s="14"/>
    </row>
    <row r="77" spans="1:13" x14ac:dyDescent="0.3">
      <c r="A77" s="14"/>
      <c r="B77" s="14"/>
      <c r="C77" s="13" t="s">
        <v>26</v>
      </c>
      <c r="D77" s="26"/>
      <c r="E77" s="13" t="s">
        <v>17</v>
      </c>
      <c r="F77" s="17">
        <v>1</v>
      </c>
      <c r="G77" s="18">
        <v>4</v>
      </c>
      <c r="H77" s="18">
        <v>0.45</v>
      </c>
      <c r="I77" s="18">
        <v>0</v>
      </c>
      <c r="J77" s="15">
        <f t="shared" si="2"/>
        <v>1.8</v>
      </c>
      <c r="K77" s="14"/>
      <c r="L77" s="14"/>
      <c r="M77" s="14"/>
    </row>
    <row r="78" spans="1:13" x14ac:dyDescent="0.3">
      <c r="A78" s="14"/>
      <c r="B78" s="14"/>
      <c r="C78" s="13" t="s">
        <v>26</v>
      </c>
      <c r="D78" s="26"/>
      <c r="E78" s="13" t="s">
        <v>17</v>
      </c>
      <c r="F78" s="17">
        <v>1</v>
      </c>
      <c r="G78" s="18">
        <v>2.5</v>
      </c>
      <c r="H78" s="18">
        <v>0.45</v>
      </c>
      <c r="I78" s="18">
        <v>0</v>
      </c>
      <c r="J78" s="15">
        <f t="shared" si="2"/>
        <v>1.1299999999999999</v>
      </c>
      <c r="K78" s="14"/>
      <c r="L78" s="14"/>
      <c r="M78" s="14"/>
    </row>
    <row r="79" spans="1:13" x14ac:dyDescent="0.3">
      <c r="A79" s="14"/>
      <c r="B79" s="14"/>
      <c r="C79" s="13" t="s">
        <v>26</v>
      </c>
      <c r="D79" s="26"/>
      <c r="E79" s="13" t="s">
        <v>17</v>
      </c>
      <c r="F79" s="17">
        <v>1</v>
      </c>
      <c r="G79" s="18">
        <v>1.3</v>
      </c>
      <c r="H79" s="18">
        <v>0.45</v>
      </c>
      <c r="I79" s="18">
        <v>0</v>
      </c>
      <c r="J79" s="15">
        <f t="shared" si="2"/>
        <v>0.59</v>
      </c>
      <c r="K79" s="14"/>
      <c r="L79" s="14"/>
      <c r="M79" s="14"/>
    </row>
    <row r="80" spans="1:13" x14ac:dyDescent="0.3">
      <c r="A80" s="14"/>
      <c r="B80" s="14"/>
      <c r="C80" s="13" t="s">
        <v>26</v>
      </c>
      <c r="D80" s="26"/>
      <c r="E80" s="13" t="s">
        <v>17</v>
      </c>
      <c r="F80" s="17">
        <v>1</v>
      </c>
      <c r="G80" s="18">
        <v>3.4</v>
      </c>
      <c r="H80" s="18">
        <v>0.45</v>
      </c>
      <c r="I80" s="18">
        <v>0</v>
      </c>
      <c r="J80" s="15">
        <f t="shared" si="2"/>
        <v>1.53</v>
      </c>
      <c r="K80" s="14"/>
      <c r="L80" s="14"/>
      <c r="M80" s="14"/>
    </row>
    <row r="81" spans="1:13" x14ac:dyDescent="0.3">
      <c r="A81" s="14"/>
      <c r="B81" s="14"/>
      <c r="C81" s="13" t="s">
        <v>26</v>
      </c>
      <c r="D81" s="26"/>
      <c r="E81" s="13" t="s">
        <v>17</v>
      </c>
      <c r="F81" s="17">
        <v>5</v>
      </c>
      <c r="G81" s="18">
        <v>1.7</v>
      </c>
      <c r="H81" s="18">
        <v>0.45</v>
      </c>
      <c r="I81" s="18">
        <v>0</v>
      </c>
      <c r="J81" s="15">
        <f t="shared" si="2"/>
        <v>3.83</v>
      </c>
      <c r="K81" s="14"/>
      <c r="L81" s="14"/>
      <c r="M81" s="14"/>
    </row>
    <row r="82" spans="1:13" x14ac:dyDescent="0.3">
      <c r="A82" s="14"/>
      <c r="B82" s="14"/>
      <c r="C82" s="13" t="s">
        <v>26</v>
      </c>
      <c r="D82" s="26"/>
      <c r="E82" s="13" t="s">
        <v>17</v>
      </c>
      <c r="F82" s="17">
        <v>1</v>
      </c>
      <c r="G82" s="18">
        <v>4.5</v>
      </c>
      <c r="H82" s="18">
        <v>0.45</v>
      </c>
      <c r="I82" s="18">
        <v>0</v>
      </c>
      <c r="J82" s="15">
        <f t="shared" si="2"/>
        <v>2.0299999999999998</v>
      </c>
      <c r="K82" s="14"/>
      <c r="L82" s="14"/>
      <c r="M82" s="14"/>
    </row>
    <row r="83" spans="1:13" x14ac:dyDescent="0.3">
      <c r="A83" s="14"/>
      <c r="B83" s="14"/>
      <c r="C83" s="13" t="s">
        <v>26</v>
      </c>
      <c r="D83" s="26"/>
      <c r="E83" s="13" t="s">
        <v>74</v>
      </c>
      <c r="F83" s="17">
        <v>0.1</v>
      </c>
      <c r="G83" s="18">
        <v>54</v>
      </c>
      <c r="H83" s="18">
        <v>0</v>
      </c>
      <c r="I83" s="18">
        <v>0</v>
      </c>
      <c r="J83" s="15">
        <f t="shared" si="2"/>
        <v>5.4</v>
      </c>
      <c r="K83" s="14"/>
      <c r="L83" s="14"/>
      <c r="M83" s="14"/>
    </row>
    <row r="84" spans="1:13" x14ac:dyDescent="0.3">
      <c r="A84" s="14"/>
      <c r="B84" s="14"/>
      <c r="C84" s="13" t="s">
        <v>26</v>
      </c>
      <c r="D84" s="26"/>
      <c r="E84" s="13" t="s">
        <v>17</v>
      </c>
      <c r="F84" s="17">
        <v>1</v>
      </c>
      <c r="G84" s="18">
        <v>2.1</v>
      </c>
      <c r="H84" s="18">
        <v>0.81</v>
      </c>
      <c r="I84" s="18">
        <v>0</v>
      </c>
      <c r="J84" s="15">
        <f t="shared" si="2"/>
        <v>1.7</v>
      </c>
      <c r="K84" s="14"/>
      <c r="L84" s="14"/>
      <c r="M84" s="14"/>
    </row>
    <row r="85" spans="1:13" x14ac:dyDescent="0.3">
      <c r="A85" s="14"/>
      <c r="B85" s="14"/>
      <c r="C85" s="13" t="s">
        <v>26</v>
      </c>
      <c r="D85" s="26"/>
      <c r="E85" s="13" t="s">
        <v>17</v>
      </c>
      <c r="F85" s="17">
        <v>1</v>
      </c>
      <c r="G85" s="18">
        <v>1.7</v>
      </c>
      <c r="H85" s="18">
        <v>0.81</v>
      </c>
      <c r="I85" s="18">
        <v>0</v>
      </c>
      <c r="J85" s="15">
        <f t="shared" si="2"/>
        <v>1.38</v>
      </c>
      <c r="K85" s="14"/>
      <c r="L85" s="14"/>
      <c r="M85" s="14"/>
    </row>
    <row r="86" spans="1:13" x14ac:dyDescent="0.3">
      <c r="A86" s="14"/>
      <c r="B86" s="14"/>
      <c r="C86" s="13" t="s">
        <v>26</v>
      </c>
      <c r="D86" s="26"/>
      <c r="E86" s="13" t="s">
        <v>17</v>
      </c>
      <c r="F86" s="17">
        <v>1</v>
      </c>
      <c r="G86" s="18">
        <v>6</v>
      </c>
      <c r="H86" s="18">
        <v>0.81</v>
      </c>
      <c r="I86" s="18">
        <v>0</v>
      </c>
      <c r="J86" s="15">
        <f t="shared" si="2"/>
        <v>4.8600000000000003</v>
      </c>
      <c r="K86" s="14"/>
      <c r="L86" s="14"/>
      <c r="M86" s="14"/>
    </row>
    <row r="87" spans="1:13" x14ac:dyDescent="0.3">
      <c r="A87" s="14"/>
      <c r="B87" s="14"/>
      <c r="C87" s="13" t="s">
        <v>26</v>
      </c>
      <c r="D87" s="26"/>
      <c r="E87" s="13" t="s">
        <v>75</v>
      </c>
      <c r="F87" s="17">
        <v>1</v>
      </c>
      <c r="G87" s="18">
        <v>4</v>
      </c>
      <c r="H87" s="18">
        <v>1.05</v>
      </c>
      <c r="I87" s="18">
        <v>0</v>
      </c>
      <c r="J87" s="15">
        <f t="shared" si="2"/>
        <v>4.2</v>
      </c>
      <c r="K87" s="14"/>
      <c r="L87" s="14"/>
      <c r="M87" s="14"/>
    </row>
    <row r="88" spans="1:13" x14ac:dyDescent="0.3">
      <c r="A88" s="14"/>
      <c r="B88" s="14"/>
      <c r="C88" s="13" t="s">
        <v>26</v>
      </c>
      <c r="D88" s="26"/>
      <c r="E88" s="13" t="s">
        <v>17</v>
      </c>
      <c r="F88" s="17">
        <v>1</v>
      </c>
      <c r="G88" s="18">
        <v>4</v>
      </c>
      <c r="H88" s="18">
        <v>1.05</v>
      </c>
      <c r="I88" s="18">
        <v>0</v>
      </c>
      <c r="J88" s="15">
        <f t="shared" si="2"/>
        <v>4.2</v>
      </c>
      <c r="K88" s="14"/>
      <c r="L88" s="14"/>
      <c r="M88" s="14"/>
    </row>
    <row r="89" spans="1:13" x14ac:dyDescent="0.3">
      <c r="A89" s="14"/>
      <c r="B89" s="14"/>
      <c r="C89" s="13" t="s">
        <v>26</v>
      </c>
      <c r="D89" s="26"/>
      <c r="E89" s="13" t="s">
        <v>17</v>
      </c>
      <c r="F89" s="17">
        <v>1</v>
      </c>
      <c r="G89" s="18">
        <v>4</v>
      </c>
      <c r="H89" s="18">
        <v>1.05</v>
      </c>
      <c r="I89" s="18">
        <v>0</v>
      </c>
      <c r="J89" s="15">
        <f t="shared" si="2"/>
        <v>4.2</v>
      </c>
      <c r="K89" s="14"/>
      <c r="L89" s="14"/>
      <c r="M89" s="14"/>
    </row>
    <row r="90" spans="1:13" x14ac:dyDescent="0.3">
      <c r="A90" s="14"/>
      <c r="B90" s="14"/>
      <c r="C90" s="13" t="s">
        <v>26</v>
      </c>
      <c r="D90" s="26"/>
      <c r="E90" s="13" t="s">
        <v>17</v>
      </c>
      <c r="F90" s="17">
        <v>1</v>
      </c>
      <c r="G90" s="18">
        <v>3.1</v>
      </c>
      <c r="H90" s="18">
        <v>1.05</v>
      </c>
      <c r="I90" s="18">
        <v>0</v>
      </c>
      <c r="J90" s="15">
        <f t="shared" si="2"/>
        <v>3.26</v>
      </c>
      <c r="K90" s="14"/>
      <c r="L90" s="14"/>
      <c r="M90" s="14"/>
    </row>
    <row r="91" spans="1:13" x14ac:dyDescent="0.3">
      <c r="A91" s="14"/>
      <c r="B91" s="14"/>
      <c r="C91" s="13" t="s">
        <v>26</v>
      </c>
      <c r="D91" s="26"/>
      <c r="E91" s="13" t="s">
        <v>17</v>
      </c>
      <c r="F91" s="17">
        <v>1</v>
      </c>
      <c r="G91" s="18">
        <v>4</v>
      </c>
      <c r="H91" s="18">
        <v>1.05</v>
      </c>
      <c r="I91" s="18">
        <v>0</v>
      </c>
      <c r="J91" s="15">
        <f t="shared" si="2"/>
        <v>4.2</v>
      </c>
      <c r="K91" s="14"/>
      <c r="L91" s="14"/>
      <c r="M91" s="14"/>
    </row>
    <row r="92" spans="1:13" x14ac:dyDescent="0.3">
      <c r="A92" s="14"/>
      <c r="B92" s="14"/>
      <c r="C92" s="14"/>
      <c r="D92" s="26"/>
      <c r="E92" s="14"/>
      <c r="F92" s="14"/>
      <c r="G92" s="14"/>
      <c r="H92" s="14"/>
      <c r="I92" s="14"/>
      <c r="J92" s="19" t="s">
        <v>76</v>
      </c>
      <c r="K92" s="20">
        <f>SUM(J72:J91)*1</f>
        <v>58.57</v>
      </c>
      <c r="L92" s="18">
        <v>29.81</v>
      </c>
      <c r="M92" s="20">
        <f>ROUND(K92*L92,2)</f>
        <v>1745.97</v>
      </c>
    </row>
    <row r="93" spans="1:13" ht="1.05" customHeight="1" x14ac:dyDescent="0.3">
      <c r="A93" s="21"/>
      <c r="B93" s="21"/>
      <c r="C93" s="21"/>
      <c r="D93" s="27"/>
      <c r="E93" s="21"/>
      <c r="F93" s="21"/>
      <c r="G93" s="21"/>
      <c r="H93" s="21"/>
      <c r="I93" s="21"/>
      <c r="J93" s="21"/>
      <c r="K93" s="21"/>
      <c r="L93" s="21"/>
      <c r="M93" s="21"/>
    </row>
    <row r="94" spans="1:13" x14ac:dyDescent="0.3">
      <c r="A94" s="14"/>
      <c r="B94" s="14"/>
      <c r="C94" s="14"/>
      <c r="D94" s="26"/>
      <c r="E94" s="14"/>
      <c r="F94" s="14"/>
      <c r="G94" s="14"/>
      <c r="H94" s="14"/>
      <c r="I94" s="14"/>
      <c r="J94" s="19" t="s">
        <v>77</v>
      </c>
      <c r="K94" s="18">
        <v>1</v>
      </c>
      <c r="L94" s="20">
        <f>M40+M45+M53+M65+M70</f>
        <v>12753.02</v>
      </c>
      <c r="M94" s="20">
        <f>ROUND(K94*L94,2)</f>
        <v>12753.02</v>
      </c>
    </row>
    <row r="95" spans="1:13" ht="1.05" customHeight="1" x14ac:dyDescent="0.3">
      <c r="A95" s="21"/>
      <c r="B95" s="21"/>
      <c r="C95" s="21"/>
      <c r="D95" s="27"/>
      <c r="E95" s="21"/>
      <c r="F95" s="21"/>
      <c r="G95" s="21"/>
      <c r="H95" s="21"/>
      <c r="I95" s="21"/>
      <c r="J95" s="21"/>
      <c r="K95" s="21"/>
      <c r="L95" s="21"/>
      <c r="M95" s="21"/>
    </row>
    <row r="96" spans="1:13" x14ac:dyDescent="0.3">
      <c r="A96" s="14"/>
      <c r="B96" s="14"/>
      <c r="C96" s="14"/>
      <c r="D96" s="26"/>
      <c r="E96" s="14"/>
      <c r="F96" s="14"/>
      <c r="G96" s="14"/>
      <c r="H96" s="14"/>
      <c r="I96" s="14"/>
      <c r="J96" s="19" t="s">
        <v>78</v>
      </c>
      <c r="K96" s="22">
        <v>1</v>
      </c>
      <c r="L96" s="20">
        <f>M39</f>
        <v>12753.02</v>
      </c>
      <c r="M96" s="20">
        <f>ROUND(K96*L96,2)</f>
        <v>12753.02</v>
      </c>
    </row>
    <row r="97" spans="1:13" ht="1.05" customHeight="1" x14ac:dyDescent="0.3">
      <c r="A97" s="21"/>
      <c r="B97" s="21"/>
      <c r="C97" s="21"/>
      <c r="D97" s="27"/>
      <c r="E97" s="21"/>
      <c r="F97" s="21"/>
      <c r="G97" s="21"/>
      <c r="H97" s="21"/>
      <c r="I97" s="21"/>
      <c r="J97" s="21"/>
      <c r="K97" s="21"/>
      <c r="L97" s="21"/>
      <c r="M97" s="21"/>
    </row>
    <row r="98" spans="1:13" x14ac:dyDescent="0.3">
      <c r="A98" s="5" t="s">
        <v>79</v>
      </c>
      <c r="B98" s="5" t="s">
        <v>16</v>
      </c>
      <c r="C98" s="5" t="s">
        <v>17</v>
      </c>
      <c r="D98" s="24" t="s">
        <v>80</v>
      </c>
      <c r="E98" s="6"/>
      <c r="F98" s="6"/>
      <c r="G98" s="6"/>
      <c r="H98" s="6"/>
      <c r="I98" s="6"/>
      <c r="J98" s="6"/>
      <c r="K98" s="7">
        <f>K383</f>
        <v>1</v>
      </c>
      <c r="L98" s="8">
        <f>L383</f>
        <v>67569.89</v>
      </c>
      <c r="M98" s="8">
        <f>M383</f>
        <v>67569.89</v>
      </c>
    </row>
    <row r="99" spans="1:13" x14ac:dyDescent="0.3">
      <c r="A99" s="9" t="s">
        <v>81</v>
      </c>
      <c r="B99" s="9" t="s">
        <v>16</v>
      </c>
      <c r="C99" s="9" t="s">
        <v>17</v>
      </c>
      <c r="D99" s="25" t="s">
        <v>82</v>
      </c>
      <c r="E99" s="10"/>
      <c r="F99" s="10"/>
      <c r="G99" s="10"/>
      <c r="H99" s="10"/>
      <c r="I99" s="10"/>
      <c r="J99" s="10"/>
      <c r="K99" s="11">
        <f>K126</f>
        <v>1</v>
      </c>
      <c r="L99" s="11">
        <f>L126</f>
        <v>5571.47</v>
      </c>
      <c r="M99" s="11">
        <f>M126</f>
        <v>5571.47</v>
      </c>
    </row>
    <row r="100" spans="1:13" ht="21.6" x14ac:dyDescent="0.3">
      <c r="A100" s="12" t="s">
        <v>83</v>
      </c>
      <c r="B100" s="13" t="s">
        <v>22</v>
      </c>
      <c r="C100" s="13" t="s">
        <v>23</v>
      </c>
      <c r="D100" s="16" t="s">
        <v>84</v>
      </c>
      <c r="E100" s="14"/>
      <c r="F100" s="14"/>
      <c r="G100" s="14"/>
      <c r="H100" s="14"/>
      <c r="I100" s="14"/>
      <c r="J100" s="14"/>
      <c r="K100" s="15">
        <f>K109</f>
        <v>56.17</v>
      </c>
      <c r="L100" s="15">
        <f>L109</f>
        <v>38.51</v>
      </c>
      <c r="M100" s="15">
        <f>M109</f>
        <v>2163.11</v>
      </c>
    </row>
    <row r="101" spans="1:13" ht="151.19999999999999" x14ac:dyDescent="0.3">
      <c r="A101" s="14"/>
      <c r="B101" s="14"/>
      <c r="C101" s="14"/>
      <c r="D101" s="16" t="s">
        <v>85</v>
      </c>
      <c r="E101" s="14"/>
      <c r="F101" s="14"/>
      <c r="G101" s="14"/>
      <c r="H101" s="14"/>
      <c r="I101" s="14"/>
      <c r="J101" s="14"/>
      <c r="K101" s="14"/>
      <c r="L101" s="14"/>
      <c r="M101" s="14"/>
    </row>
    <row r="102" spans="1:13" x14ac:dyDescent="0.3">
      <c r="A102" s="14"/>
      <c r="B102" s="14"/>
      <c r="C102" s="13" t="s">
        <v>26</v>
      </c>
      <c r="D102" s="26"/>
      <c r="E102" s="13" t="s">
        <v>86</v>
      </c>
      <c r="F102" s="17"/>
      <c r="G102" s="18"/>
      <c r="H102" s="18"/>
      <c r="I102" s="18"/>
      <c r="J102" s="15">
        <f t="shared" ref="J102:J108" si="3">OR(F102&lt;&gt;0,G102&lt;&gt;0,H102&lt;&gt;0,I102&lt;&gt;0)*(F102 + (F102 = 0))*(G102 + (G102 = 0))*(H102 + (H102 = 0))*(I102 + (I102 = 0))</f>
        <v>0</v>
      </c>
      <c r="K102" s="14"/>
      <c r="L102" s="14"/>
      <c r="M102" s="14"/>
    </row>
    <row r="103" spans="1:13" x14ac:dyDescent="0.3">
      <c r="A103" s="14"/>
      <c r="B103" s="14"/>
      <c r="C103" s="13" t="s">
        <v>26</v>
      </c>
      <c r="D103" s="26"/>
      <c r="E103" s="13" t="s">
        <v>28</v>
      </c>
      <c r="F103" s="17">
        <v>1</v>
      </c>
      <c r="G103" s="18">
        <v>11.5</v>
      </c>
      <c r="H103" s="18">
        <v>0</v>
      </c>
      <c r="I103" s="18">
        <v>1.2</v>
      </c>
      <c r="J103" s="15">
        <f t="shared" si="3"/>
        <v>13.8</v>
      </c>
      <c r="K103" s="14"/>
      <c r="L103" s="14"/>
      <c r="M103" s="14"/>
    </row>
    <row r="104" spans="1:13" x14ac:dyDescent="0.3">
      <c r="A104" s="14"/>
      <c r="B104" s="14"/>
      <c r="C104" s="13" t="s">
        <v>26</v>
      </c>
      <c r="D104" s="26"/>
      <c r="E104" s="13" t="s">
        <v>17</v>
      </c>
      <c r="F104" s="17">
        <v>1</v>
      </c>
      <c r="G104" s="18">
        <v>3.5</v>
      </c>
      <c r="H104" s="18">
        <v>0</v>
      </c>
      <c r="I104" s="18">
        <v>0.5</v>
      </c>
      <c r="J104" s="15">
        <f t="shared" si="3"/>
        <v>1.75</v>
      </c>
      <c r="K104" s="14"/>
      <c r="L104" s="14"/>
      <c r="M104" s="14"/>
    </row>
    <row r="105" spans="1:13" x14ac:dyDescent="0.3">
      <c r="A105" s="14"/>
      <c r="B105" s="14"/>
      <c r="C105" s="13" t="s">
        <v>26</v>
      </c>
      <c r="D105" s="26"/>
      <c r="E105" s="13" t="s">
        <v>17</v>
      </c>
      <c r="F105" s="17">
        <v>1</v>
      </c>
      <c r="G105" s="18">
        <v>7.95</v>
      </c>
      <c r="H105" s="18">
        <v>0</v>
      </c>
      <c r="I105" s="18">
        <v>1.8</v>
      </c>
      <c r="J105" s="15">
        <f t="shared" si="3"/>
        <v>14.31</v>
      </c>
      <c r="K105" s="14"/>
      <c r="L105" s="14"/>
      <c r="M105" s="14"/>
    </row>
    <row r="106" spans="1:13" x14ac:dyDescent="0.3">
      <c r="A106" s="14"/>
      <c r="B106" s="14"/>
      <c r="C106" s="13" t="s">
        <v>26</v>
      </c>
      <c r="D106" s="26"/>
      <c r="E106" s="13" t="s">
        <v>17</v>
      </c>
      <c r="F106" s="17">
        <v>1</v>
      </c>
      <c r="G106" s="18">
        <v>4.5</v>
      </c>
      <c r="H106" s="18">
        <v>0</v>
      </c>
      <c r="I106" s="18">
        <v>1.35</v>
      </c>
      <c r="J106" s="15">
        <f t="shared" si="3"/>
        <v>6.08</v>
      </c>
      <c r="K106" s="14"/>
      <c r="L106" s="14"/>
      <c r="M106" s="14"/>
    </row>
    <row r="107" spans="1:13" x14ac:dyDescent="0.3">
      <c r="A107" s="14"/>
      <c r="B107" s="14"/>
      <c r="C107" s="13" t="s">
        <v>26</v>
      </c>
      <c r="D107" s="26"/>
      <c r="E107" s="13" t="s">
        <v>17</v>
      </c>
      <c r="F107" s="17">
        <v>1</v>
      </c>
      <c r="G107" s="18">
        <v>4.45</v>
      </c>
      <c r="H107" s="18">
        <v>0</v>
      </c>
      <c r="I107" s="18">
        <v>0.5</v>
      </c>
      <c r="J107" s="15">
        <f t="shared" si="3"/>
        <v>2.23</v>
      </c>
      <c r="K107" s="14"/>
      <c r="L107" s="14"/>
      <c r="M107" s="14"/>
    </row>
    <row r="108" spans="1:13" x14ac:dyDescent="0.3">
      <c r="A108" s="14"/>
      <c r="B108" s="14"/>
      <c r="C108" s="13" t="s">
        <v>26</v>
      </c>
      <c r="D108" s="26"/>
      <c r="E108" s="13" t="s">
        <v>29</v>
      </c>
      <c r="F108" s="17">
        <v>1</v>
      </c>
      <c r="G108" s="18">
        <v>18</v>
      </c>
      <c r="H108" s="18">
        <v>0</v>
      </c>
      <c r="I108" s="18">
        <v>1</v>
      </c>
      <c r="J108" s="15">
        <f t="shared" si="3"/>
        <v>18</v>
      </c>
      <c r="K108" s="14"/>
      <c r="L108" s="14"/>
      <c r="M108" s="14"/>
    </row>
    <row r="109" spans="1:13" x14ac:dyDescent="0.3">
      <c r="A109" s="14"/>
      <c r="B109" s="14"/>
      <c r="C109" s="14"/>
      <c r="D109" s="26"/>
      <c r="E109" s="14"/>
      <c r="F109" s="14"/>
      <c r="G109" s="14"/>
      <c r="H109" s="14"/>
      <c r="I109" s="14"/>
      <c r="J109" s="19" t="s">
        <v>87</v>
      </c>
      <c r="K109" s="20">
        <f>SUM(J102:J108)*1</f>
        <v>56.17</v>
      </c>
      <c r="L109" s="18">
        <v>38.51</v>
      </c>
      <c r="M109" s="20">
        <f>ROUND(K109*L109,2)</f>
        <v>2163.11</v>
      </c>
    </row>
    <row r="110" spans="1:13" ht="1.05" customHeight="1" x14ac:dyDescent="0.3">
      <c r="A110" s="21"/>
      <c r="B110" s="21"/>
      <c r="C110" s="21"/>
      <c r="D110" s="27"/>
      <c r="E110" s="21"/>
      <c r="F110" s="21"/>
      <c r="G110" s="21"/>
      <c r="H110" s="21"/>
      <c r="I110" s="21"/>
      <c r="J110" s="21"/>
      <c r="K110" s="21"/>
      <c r="L110" s="21"/>
      <c r="M110" s="21"/>
    </row>
    <row r="111" spans="1:13" x14ac:dyDescent="0.3">
      <c r="A111" s="12" t="s">
        <v>88</v>
      </c>
      <c r="B111" s="13" t="s">
        <v>22</v>
      </c>
      <c r="C111" s="13" t="s">
        <v>23</v>
      </c>
      <c r="D111" s="16" t="s">
        <v>89</v>
      </c>
      <c r="E111" s="14"/>
      <c r="F111" s="14"/>
      <c r="G111" s="14"/>
      <c r="H111" s="14"/>
      <c r="I111" s="14"/>
      <c r="J111" s="14"/>
      <c r="K111" s="15">
        <f>K118</f>
        <v>83.91</v>
      </c>
      <c r="L111" s="15">
        <f>L118</f>
        <v>38.51</v>
      </c>
      <c r="M111" s="15">
        <f>M118</f>
        <v>3231.37</v>
      </c>
    </row>
    <row r="112" spans="1:13" ht="140.4" x14ac:dyDescent="0.3">
      <c r="A112" s="14"/>
      <c r="B112" s="14"/>
      <c r="C112" s="14"/>
      <c r="D112" s="16" t="s">
        <v>90</v>
      </c>
      <c r="E112" s="14"/>
      <c r="F112" s="14"/>
      <c r="G112" s="14"/>
      <c r="H112" s="14"/>
      <c r="I112" s="14"/>
      <c r="J112" s="14"/>
      <c r="K112" s="14"/>
      <c r="L112" s="14"/>
      <c r="M112" s="14"/>
    </row>
    <row r="113" spans="1:13" x14ac:dyDescent="0.3">
      <c r="A113" s="14"/>
      <c r="B113" s="14"/>
      <c r="C113" s="13" t="s">
        <v>26</v>
      </c>
      <c r="D113" s="26"/>
      <c r="E113" s="13" t="s">
        <v>91</v>
      </c>
      <c r="F113" s="17"/>
      <c r="G113" s="18"/>
      <c r="H113" s="18"/>
      <c r="I113" s="18"/>
      <c r="J113" s="15">
        <f>OR(F113&lt;&gt;0,G113&lt;&gt;0,H113&lt;&gt;0,I113&lt;&gt;0)*(F113 + (F113 = 0))*(G113 + (G113 = 0))*(H113 + (H113 = 0))*(I113 + (I113 = 0))</f>
        <v>0</v>
      </c>
      <c r="K113" s="14"/>
      <c r="L113" s="14"/>
      <c r="M113" s="14"/>
    </row>
    <row r="114" spans="1:13" x14ac:dyDescent="0.3">
      <c r="A114" s="14"/>
      <c r="B114" s="14"/>
      <c r="C114" s="13" t="s">
        <v>26</v>
      </c>
      <c r="D114" s="26"/>
      <c r="E114" s="13" t="s">
        <v>17</v>
      </c>
      <c r="F114" s="17">
        <v>1</v>
      </c>
      <c r="G114" s="18">
        <v>2.9</v>
      </c>
      <c r="H114" s="18">
        <v>0</v>
      </c>
      <c r="I114" s="18">
        <v>3.6</v>
      </c>
      <c r="J114" s="15">
        <f>OR(F114&lt;&gt;0,G114&lt;&gt;0,H114&lt;&gt;0,I114&lt;&gt;0)*(F114 + (F114 = 0))*(G114 + (G114 = 0))*(H114 + (H114 = 0))*(I114 + (I114 = 0))</f>
        <v>10.44</v>
      </c>
      <c r="K114" s="14"/>
      <c r="L114" s="14"/>
      <c r="M114" s="14"/>
    </row>
    <row r="115" spans="1:13" x14ac:dyDescent="0.3">
      <c r="A115" s="14"/>
      <c r="B115" s="14"/>
      <c r="C115" s="13" t="s">
        <v>26</v>
      </c>
      <c r="D115" s="26"/>
      <c r="E115" s="13" t="s">
        <v>17</v>
      </c>
      <c r="F115" s="17">
        <v>1</v>
      </c>
      <c r="G115" s="18">
        <v>3.65</v>
      </c>
      <c r="H115" s="18">
        <v>0</v>
      </c>
      <c r="I115" s="18">
        <v>4.25</v>
      </c>
      <c r="J115" s="15">
        <f>OR(F115&lt;&gt;0,G115&lt;&gt;0,H115&lt;&gt;0,I115&lt;&gt;0)*(F115 + (F115 = 0))*(G115 + (G115 = 0))*(H115 + (H115 = 0))*(I115 + (I115 = 0))</f>
        <v>15.51</v>
      </c>
      <c r="K115" s="14"/>
      <c r="L115" s="14"/>
      <c r="M115" s="14"/>
    </row>
    <row r="116" spans="1:13" x14ac:dyDescent="0.3">
      <c r="A116" s="14"/>
      <c r="B116" s="14"/>
      <c r="C116" s="13" t="s">
        <v>26</v>
      </c>
      <c r="D116" s="26"/>
      <c r="E116" s="13" t="s">
        <v>17</v>
      </c>
      <c r="F116" s="17">
        <v>1</v>
      </c>
      <c r="G116" s="18">
        <v>12.95</v>
      </c>
      <c r="H116" s="18">
        <v>0</v>
      </c>
      <c r="I116" s="18">
        <v>3.6</v>
      </c>
      <c r="J116" s="15">
        <f>OR(F116&lt;&gt;0,G116&lt;&gt;0,H116&lt;&gt;0,I116&lt;&gt;0)*(F116 + (F116 = 0))*(G116 + (G116 = 0))*(H116 + (H116 = 0))*(I116 + (I116 = 0))</f>
        <v>46.62</v>
      </c>
      <c r="K116" s="14"/>
      <c r="L116" s="14"/>
      <c r="M116" s="14"/>
    </row>
    <row r="117" spans="1:13" x14ac:dyDescent="0.3">
      <c r="A117" s="14"/>
      <c r="B117" s="14"/>
      <c r="C117" s="13" t="s">
        <v>26</v>
      </c>
      <c r="D117" s="26"/>
      <c r="E117" s="13" t="s">
        <v>17</v>
      </c>
      <c r="F117" s="17">
        <v>1</v>
      </c>
      <c r="G117" s="18">
        <v>3.15</v>
      </c>
      <c r="H117" s="18">
        <v>0</v>
      </c>
      <c r="I117" s="18">
        <v>3.6</v>
      </c>
      <c r="J117" s="15">
        <f>OR(F117&lt;&gt;0,G117&lt;&gt;0,H117&lt;&gt;0,I117&lt;&gt;0)*(F117 + (F117 = 0))*(G117 + (G117 = 0))*(H117 + (H117 = 0))*(I117 + (I117 = 0))</f>
        <v>11.34</v>
      </c>
      <c r="K117" s="14"/>
      <c r="L117" s="14"/>
      <c r="M117" s="14"/>
    </row>
    <row r="118" spans="1:13" x14ac:dyDescent="0.3">
      <c r="A118" s="14"/>
      <c r="B118" s="14"/>
      <c r="C118" s="14"/>
      <c r="D118" s="26"/>
      <c r="E118" s="14"/>
      <c r="F118" s="14"/>
      <c r="G118" s="14"/>
      <c r="H118" s="14"/>
      <c r="I118" s="14"/>
      <c r="J118" s="19" t="s">
        <v>92</v>
      </c>
      <c r="K118" s="20">
        <f>SUM(J113:J117)*1</f>
        <v>83.91</v>
      </c>
      <c r="L118" s="18">
        <v>38.51</v>
      </c>
      <c r="M118" s="20">
        <f>ROUND(K118*L118,2)</f>
        <v>3231.37</v>
      </c>
    </row>
    <row r="119" spans="1:13" ht="1.05" customHeight="1" x14ac:dyDescent="0.3">
      <c r="A119" s="21"/>
      <c r="B119" s="21"/>
      <c r="C119" s="21"/>
      <c r="D119" s="27"/>
      <c r="E119" s="21"/>
      <c r="F119" s="21"/>
      <c r="G119" s="21"/>
      <c r="H119" s="21"/>
      <c r="I119" s="21"/>
      <c r="J119" s="21"/>
      <c r="K119" s="21"/>
      <c r="L119" s="21"/>
      <c r="M119" s="21"/>
    </row>
    <row r="120" spans="1:13" x14ac:dyDescent="0.3">
      <c r="A120" s="12" t="s">
        <v>93</v>
      </c>
      <c r="B120" s="13" t="s">
        <v>22</v>
      </c>
      <c r="C120" s="13" t="s">
        <v>23</v>
      </c>
      <c r="D120" s="16" t="s">
        <v>94</v>
      </c>
      <c r="E120" s="14"/>
      <c r="F120" s="14"/>
      <c r="G120" s="14"/>
      <c r="H120" s="14"/>
      <c r="I120" s="14"/>
      <c r="J120" s="14"/>
      <c r="K120" s="15">
        <f>K124</f>
        <v>5.7</v>
      </c>
      <c r="L120" s="15">
        <f>L124</f>
        <v>31.05</v>
      </c>
      <c r="M120" s="15">
        <f>M124</f>
        <v>176.99</v>
      </c>
    </row>
    <row r="121" spans="1:13" ht="97.2" x14ac:dyDescent="0.3">
      <c r="A121" s="14"/>
      <c r="B121" s="14"/>
      <c r="C121" s="14"/>
      <c r="D121" s="16" t="s">
        <v>95</v>
      </c>
      <c r="E121" s="14"/>
      <c r="F121" s="14"/>
      <c r="G121" s="14"/>
      <c r="H121" s="14"/>
      <c r="I121" s="14"/>
      <c r="J121" s="14"/>
      <c r="K121" s="14"/>
      <c r="L121" s="14"/>
      <c r="M121" s="14"/>
    </row>
    <row r="122" spans="1:13" x14ac:dyDescent="0.3">
      <c r="A122" s="14"/>
      <c r="B122" s="14"/>
      <c r="C122" s="13" t="s">
        <v>26</v>
      </c>
      <c r="D122" s="26"/>
      <c r="E122" s="13" t="s">
        <v>96</v>
      </c>
      <c r="F122" s="17"/>
      <c r="G122" s="18"/>
      <c r="H122" s="18"/>
      <c r="I122" s="18"/>
      <c r="J122" s="15">
        <f>OR(F122&lt;&gt;0,G122&lt;&gt;0,H122&lt;&gt;0,I122&lt;&gt;0)*(F122 + (F122 = 0))*(G122 + (G122 = 0))*(H122 + (H122 = 0))*(I122 + (I122 = 0))</f>
        <v>0</v>
      </c>
      <c r="K122" s="14"/>
      <c r="L122" s="14"/>
      <c r="M122" s="14"/>
    </row>
    <row r="123" spans="1:13" x14ac:dyDescent="0.3">
      <c r="A123" s="14"/>
      <c r="B123" s="14"/>
      <c r="C123" s="13" t="s">
        <v>26</v>
      </c>
      <c r="D123" s="26"/>
      <c r="E123" s="13" t="s">
        <v>97</v>
      </c>
      <c r="F123" s="17">
        <v>2</v>
      </c>
      <c r="G123" s="18">
        <v>9.5</v>
      </c>
      <c r="H123" s="18">
        <v>0</v>
      </c>
      <c r="I123" s="18">
        <v>0.3</v>
      </c>
      <c r="J123" s="15">
        <f>OR(F123&lt;&gt;0,G123&lt;&gt;0,H123&lt;&gt;0,I123&lt;&gt;0)*(F123 + (F123 = 0))*(G123 + (G123 = 0))*(H123 + (H123 = 0))*(I123 + (I123 = 0))</f>
        <v>5.7</v>
      </c>
      <c r="K123" s="14"/>
      <c r="L123" s="14"/>
      <c r="M123" s="14"/>
    </row>
    <row r="124" spans="1:13" x14ac:dyDescent="0.3">
      <c r="A124" s="14"/>
      <c r="B124" s="14"/>
      <c r="C124" s="14"/>
      <c r="D124" s="26"/>
      <c r="E124" s="14"/>
      <c r="F124" s="14"/>
      <c r="G124" s="14"/>
      <c r="H124" s="14"/>
      <c r="I124" s="14"/>
      <c r="J124" s="19" t="s">
        <v>98</v>
      </c>
      <c r="K124" s="20">
        <f>SUM(J122:J123)*1</f>
        <v>5.7</v>
      </c>
      <c r="L124" s="18">
        <v>31.05</v>
      </c>
      <c r="M124" s="20">
        <f>ROUND(K124*L124,2)</f>
        <v>176.99</v>
      </c>
    </row>
    <row r="125" spans="1:13" ht="1.05" customHeight="1" x14ac:dyDescent="0.3">
      <c r="A125" s="21"/>
      <c r="B125" s="21"/>
      <c r="C125" s="21"/>
      <c r="D125" s="27"/>
      <c r="E125" s="21"/>
      <c r="F125" s="21"/>
      <c r="G125" s="21"/>
      <c r="H125" s="21"/>
      <c r="I125" s="21"/>
      <c r="J125" s="21"/>
      <c r="K125" s="21"/>
      <c r="L125" s="21"/>
      <c r="M125" s="21"/>
    </row>
    <row r="126" spans="1:13" x14ac:dyDescent="0.3">
      <c r="A126" s="14"/>
      <c r="B126" s="14"/>
      <c r="C126" s="14"/>
      <c r="D126" s="26"/>
      <c r="E126" s="14"/>
      <c r="F126" s="14"/>
      <c r="G126" s="14"/>
      <c r="H126" s="14"/>
      <c r="I126" s="14"/>
      <c r="J126" s="19" t="s">
        <v>99</v>
      </c>
      <c r="K126" s="18">
        <v>1</v>
      </c>
      <c r="L126" s="20">
        <f>M100+M111+M120</f>
        <v>5571.47</v>
      </c>
      <c r="M126" s="20">
        <f>ROUND(K126*L126,2)</f>
        <v>5571.47</v>
      </c>
    </row>
    <row r="127" spans="1:13" ht="1.05" customHeight="1" x14ac:dyDescent="0.3">
      <c r="A127" s="21"/>
      <c r="B127" s="21"/>
      <c r="C127" s="21"/>
      <c r="D127" s="27"/>
      <c r="E127" s="21"/>
      <c r="F127" s="21"/>
      <c r="G127" s="21"/>
      <c r="H127" s="21"/>
      <c r="I127" s="21"/>
      <c r="J127" s="21"/>
      <c r="K127" s="21"/>
      <c r="L127" s="21"/>
      <c r="M127" s="21"/>
    </row>
    <row r="128" spans="1:13" x14ac:dyDescent="0.3">
      <c r="A128" s="9" t="s">
        <v>100</v>
      </c>
      <c r="B128" s="9" t="s">
        <v>16</v>
      </c>
      <c r="C128" s="9" t="s">
        <v>17</v>
      </c>
      <c r="D128" s="25" t="s">
        <v>101</v>
      </c>
      <c r="E128" s="10"/>
      <c r="F128" s="10"/>
      <c r="G128" s="10"/>
      <c r="H128" s="10"/>
      <c r="I128" s="10"/>
      <c r="J128" s="10"/>
      <c r="K128" s="11">
        <f>K178</f>
        <v>1</v>
      </c>
      <c r="L128" s="11">
        <f>L178</f>
        <v>9064.68</v>
      </c>
      <c r="M128" s="11">
        <f>M178</f>
        <v>9064.68</v>
      </c>
    </row>
    <row r="129" spans="1:13" ht="21.6" x14ac:dyDescent="0.3">
      <c r="A129" s="12" t="s">
        <v>102</v>
      </c>
      <c r="B129" s="13" t="s">
        <v>22</v>
      </c>
      <c r="C129" s="13" t="s">
        <v>23</v>
      </c>
      <c r="D129" s="16" t="s">
        <v>103</v>
      </c>
      <c r="E129" s="14"/>
      <c r="F129" s="14"/>
      <c r="G129" s="14"/>
      <c r="H129" s="14"/>
      <c r="I129" s="14"/>
      <c r="J129" s="14"/>
      <c r="K129" s="15">
        <f>K133</f>
        <v>12.24</v>
      </c>
      <c r="L129" s="15">
        <f>L133</f>
        <v>55.9</v>
      </c>
      <c r="M129" s="15">
        <f>M133</f>
        <v>684.22</v>
      </c>
    </row>
    <row r="130" spans="1:13" ht="183.6" x14ac:dyDescent="0.3">
      <c r="A130" s="14"/>
      <c r="B130" s="14"/>
      <c r="C130" s="14"/>
      <c r="D130" s="16" t="s">
        <v>104</v>
      </c>
      <c r="E130" s="14"/>
      <c r="F130" s="14"/>
      <c r="G130" s="14"/>
      <c r="H130" s="14"/>
      <c r="I130" s="14"/>
      <c r="J130" s="14"/>
      <c r="K130" s="14"/>
      <c r="L130" s="14"/>
      <c r="M130" s="14"/>
    </row>
    <row r="131" spans="1:13" x14ac:dyDescent="0.3">
      <c r="A131" s="14"/>
      <c r="B131" s="14"/>
      <c r="C131" s="13" t="s">
        <v>26</v>
      </c>
      <c r="D131" s="26"/>
      <c r="E131" s="13" t="s">
        <v>105</v>
      </c>
      <c r="F131" s="17"/>
      <c r="G131" s="18"/>
      <c r="H131" s="18"/>
      <c r="I131" s="18"/>
      <c r="J131" s="15">
        <f>OR(F131&lt;&gt;0,G131&lt;&gt;0,H131&lt;&gt;0,I131&lt;&gt;0)*(F131 + (F131 = 0))*(G131 + (G131 = 0))*(H131 + (H131 = 0))*(I131 + (I131 = 0))</f>
        <v>0</v>
      </c>
      <c r="K131" s="14"/>
      <c r="L131" s="14"/>
      <c r="M131" s="14"/>
    </row>
    <row r="132" spans="1:13" x14ac:dyDescent="0.3">
      <c r="A132" s="14"/>
      <c r="B132" s="14"/>
      <c r="C132" s="13" t="s">
        <v>26</v>
      </c>
      <c r="D132" s="26"/>
      <c r="E132" s="13" t="s">
        <v>17</v>
      </c>
      <c r="F132" s="17">
        <v>1</v>
      </c>
      <c r="G132" s="18">
        <v>3.6</v>
      </c>
      <c r="H132" s="18">
        <v>0</v>
      </c>
      <c r="I132" s="18">
        <v>3.4</v>
      </c>
      <c r="J132" s="15">
        <f>OR(F132&lt;&gt;0,G132&lt;&gt;0,H132&lt;&gt;0,I132&lt;&gt;0)*(F132 + (F132 = 0))*(G132 + (G132 = 0))*(H132 + (H132 = 0))*(I132 + (I132 = 0))</f>
        <v>12.24</v>
      </c>
      <c r="K132" s="14"/>
      <c r="L132" s="14"/>
      <c r="M132" s="14"/>
    </row>
    <row r="133" spans="1:13" x14ac:dyDescent="0.3">
      <c r="A133" s="14"/>
      <c r="B133" s="14"/>
      <c r="C133" s="14"/>
      <c r="D133" s="26"/>
      <c r="E133" s="14"/>
      <c r="F133" s="14"/>
      <c r="G133" s="14"/>
      <c r="H133" s="14"/>
      <c r="I133" s="14"/>
      <c r="J133" s="19" t="s">
        <v>106</v>
      </c>
      <c r="K133" s="20">
        <f>SUM(J131:J132)*1</f>
        <v>12.24</v>
      </c>
      <c r="L133" s="18">
        <v>55.9</v>
      </c>
      <c r="M133" s="20">
        <f>ROUND(K133*L133,2)</f>
        <v>684.22</v>
      </c>
    </row>
    <row r="134" spans="1:13" ht="1.05" customHeight="1" x14ac:dyDescent="0.3">
      <c r="A134" s="21"/>
      <c r="B134" s="21"/>
      <c r="C134" s="21"/>
      <c r="D134" s="27"/>
      <c r="E134" s="21"/>
      <c r="F134" s="21"/>
      <c r="G134" s="21"/>
      <c r="H134" s="21"/>
      <c r="I134" s="21"/>
      <c r="J134" s="21"/>
      <c r="K134" s="21"/>
      <c r="L134" s="21"/>
      <c r="M134" s="21"/>
    </row>
    <row r="135" spans="1:13" ht="21.6" x14ac:dyDescent="0.3">
      <c r="A135" s="12" t="s">
        <v>107</v>
      </c>
      <c r="B135" s="13" t="s">
        <v>22</v>
      </c>
      <c r="C135" s="13" t="s">
        <v>23</v>
      </c>
      <c r="D135" s="16" t="s">
        <v>108</v>
      </c>
      <c r="E135" s="14"/>
      <c r="F135" s="14"/>
      <c r="G135" s="14"/>
      <c r="H135" s="14"/>
      <c r="I135" s="14"/>
      <c r="J135" s="14"/>
      <c r="K135" s="15">
        <f>K143</f>
        <v>87.89</v>
      </c>
      <c r="L135" s="15">
        <f>L143</f>
        <v>59.62</v>
      </c>
      <c r="M135" s="15">
        <f>M143</f>
        <v>5240</v>
      </c>
    </row>
    <row r="136" spans="1:13" ht="183.6" x14ac:dyDescent="0.3">
      <c r="A136" s="14"/>
      <c r="B136" s="14"/>
      <c r="C136" s="14"/>
      <c r="D136" s="16" t="s">
        <v>109</v>
      </c>
      <c r="E136" s="14"/>
      <c r="F136" s="14"/>
      <c r="G136" s="14"/>
      <c r="H136" s="14"/>
      <c r="I136" s="14"/>
      <c r="J136" s="14"/>
      <c r="K136" s="14"/>
      <c r="L136" s="14"/>
      <c r="M136" s="14"/>
    </row>
    <row r="137" spans="1:13" x14ac:dyDescent="0.3">
      <c r="A137" s="14"/>
      <c r="B137" s="14"/>
      <c r="C137" s="13" t="s">
        <v>26</v>
      </c>
      <c r="D137" s="26"/>
      <c r="E137" s="13" t="s">
        <v>110</v>
      </c>
      <c r="F137" s="17"/>
      <c r="G137" s="18"/>
      <c r="H137" s="18"/>
      <c r="I137" s="18"/>
      <c r="J137" s="15">
        <f t="shared" ref="J137:J142" si="4">OR(F137&lt;&gt;0,G137&lt;&gt;0,H137&lt;&gt;0,I137&lt;&gt;0)*(F137 + (F137 = 0))*(G137 + (G137 = 0))*(H137 + (H137 = 0))*(I137 + (I137 = 0))</f>
        <v>0</v>
      </c>
      <c r="K137" s="14"/>
      <c r="L137" s="14"/>
      <c r="M137" s="14"/>
    </row>
    <row r="138" spans="1:13" x14ac:dyDescent="0.3">
      <c r="A138" s="14"/>
      <c r="B138" s="14"/>
      <c r="C138" s="13" t="s">
        <v>26</v>
      </c>
      <c r="D138" s="26"/>
      <c r="E138" s="13" t="s">
        <v>111</v>
      </c>
      <c r="F138" s="17">
        <v>1</v>
      </c>
      <c r="G138" s="18">
        <v>6.6</v>
      </c>
      <c r="H138" s="18">
        <v>0</v>
      </c>
      <c r="I138" s="18">
        <v>3.4</v>
      </c>
      <c r="J138" s="15">
        <f t="shared" si="4"/>
        <v>22.44</v>
      </c>
      <c r="K138" s="14"/>
      <c r="L138" s="14"/>
      <c r="M138" s="14"/>
    </row>
    <row r="139" spans="1:13" x14ac:dyDescent="0.3">
      <c r="A139" s="14"/>
      <c r="B139" s="14"/>
      <c r="C139" s="13" t="s">
        <v>26</v>
      </c>
      <c r="D139" s="26"/>
      <c r="E139" s="13" t="s">
        <v>17</v>
      </c>
      <c r="F139" s="17">
        <v>1</v>
      </c>
      <c r="G139" s="18">
        <v>5.9</v>
      </c>
      <c r="H139" s="18">
        <v>0</v>
      </c>
      <c r="I139" s="18">
        <v>3.4</v>
      </c>
      <c r="J139" s="15">
        <f t="shared" si="4"/>
        <v>20.059999999999999</v>
      </c>
      <c r="K139" s="14"/>
      <c r="L139" s="14"/>
      <c r="M139" s="14"/>
    </row>
    <row r="140" spans="1:13" x14ac:dyDescent="0.3">
      <c r="A140" s="14"/>
      <c r="B140" s="14"/>
      <c r="C140" s="13" t="s">
        <v>26</v>
      </c>
      <c r="D140" s="26"/>
      <c r="E140" s="13" t="s">
        <v>17</v>
      </c>
      <c r="F140" s="17">
        <v>1</v>
      </c>
      <c r="G140" s="18">
        <v>4.3499999999999996</v>
      </c>
      <c r="H140" s="18">
        <v>0</v>
      </c>
      <c r="I140" s="18">
        <v>3.4</v>
      </c>
      <c r="J140" s="15">
        <f t="shared" si="4"/>
        <v>14.79</v>
      </c>
      <c r="K140" s="14"/>
      <c r="L140" s="14"/>
      <c r="M140" s="14"/>
    </row>
    <row r="141" spans="1:13" x14ac:dyDescent="0.3">
      <c r="A141" s="14"/>
      <c r="B141" s="14"/>
      <c r="C141" s="13" t="s">
        <v>26</v>
      </c>
      <c r="D141" s="26"/>
      <c r="E141" s="13" t="s">
        <v>17</v>
      </c>
      <c r="F141" s="17">
        <v>1</v>
      </c>
      <c r="G141" s="18">
        <v>6.3</v>
      </c>
      <c r="H141" s="18">
        <v>0</v>
      </c>
      <c r="I141" s="18">
        <v>3.4</v>
      </c>
      <c r="J141" s="15">
        <f t="shared" si="4"/>
        <v>21.42</v>
      </c>
      <c r="K141" s="14"/>
      <c r="L141" s="14"/>
      <c r="M141" s="14"/>
    </row>
    <row r="142" spans="1:13" x14ac:dyDescent="0.3">
      <c r="A142" s="14"/>
      <c r="B142" s="14"/>
      <c r="C142" s="13" t="s">
        <v>26</v>
      </c>
      <c r="D142" s="26"/>
      <c r="E142" s="13" t="s">
        <v>17</v>
      </c>
      <c r="F142" s="17">
        <v>1</v>
      </c>
      <c r="G142" s="18">
        <v>2.7</v>
      </c>
      <c r="H142" s="18">
        <v>0</v>
      </c>
      <c r="I142" s="18">
        <v>3.4</v>
      </c>
      <c r="J142" s="15">
        <f t="shared" si="4"/>
        <v>9.18</v>
      </c>
      <c r="K142" s="14"/>
      <c r="L142" s="14"/>
      <c r="M142" s="14"/>
    </row>
    <row r="143" spans="1:13" x14ac:dyDescent="0.3">
      <c r="A143" s="14"/>
      <c r="B143" s="14"/>
      <c r="C143" s="14"/>
      <c r="D143" s="26"/>
      <c r="E143" s="14"/>
      <c r="F143" s="14"/>
      <c r="G143" s="14"/>
      <c r="H143" s="14"/>
      <c r="I143" s="14"/>
      <c r="J143" s="19" t="s">
        <v>112</v>
      </c>
      <c r="K143" s="20">
        <f>SUM(J137:J142)*1</f>
        <v>87.89</v>
      </c>
      <c r="L143" s="18">
        <v>59.62</v>
      </c>
      <c r="M143" s="20">
        <f>ROUND(K143*L143,2)</f>
        <v>5240</v>
      </c>
    </row>
    <row r="144" spans="1:13" ht="1.05" customHeight="1" x14ac:dyDescent="0.3">
      <c r="A144" s="21"/>
      <c r="B144" s="21"/>
      <c r="C144" s="21"/>
      <c r="D144" s="27"/>
      <c r="E144" s="21"/>
      <c r="F144" s="21"/>
      <c r="G144" s="21"/>
      <c r="H144" s="21"/>
      <c r="I144" s="21"/>
      <c r="J144" s="21"/>
      <c r="K144" s="21"/>
      <c r="L144" s="21"/>
      <c r="M144" s="21"/>
    </row>
    <row r="145" spans="1:13" ht="21.6" x14ac:dyDescent="0.3">
      <c r="A145" s="12" t="s">
        <v>113</v>
      </c>
      <c r="B145" s="13" t="s">
        <v>22</v>
      </c>
      <c r="C145" s="13" t="s">
        <v>23</v>
      </c>
      <c r="D145" s="16" t="s">
        <v>114</v>
      </c>
      <c r="E145" s="14"/>
      <c r="F145" s="14"/>
      <c r="G145" s="14"/>
      <c r="H145" s="14"/>
      <c r="I145" s="14"/>
      <c r="J145" s="14"/>
      <c r="K145" s="15">
        <f>K159</f>
        <v>43.16</v>
      </c>
      <c r="L145" s="15">
        <f>L159</f>
        <v>55.9</v>
      </c>
      <c r="M145" s="15">
        <f>M159</f>
        <v>2412.64</v>
      </c>
    </row>
    <row r="146" spans="1:13" ht="140.4" x14ac:dyDescent="0.3">
      <c r="A146" s="14"/>
      <c r="B146" s="14"/>
      <c r="C146" s="14"/>
      <c r="D146" s="16" t="s">
        <v>115</v>
      </c>
      <c r="E146" s="14"/>
      <c r="F146" s="14"/>
      <c r="G146" s="14"/>
      <c r="H146" s="14"/>
      <c r="I146" s="14"/>
      <c r="J146" s="14"/>
      <c r="K146" s="14"/>
      <c r="L146" s="14"/>
      <c r="M146" s="14"/>
    </row>
    <row r="147" spans="1:13" x14ac:dyDescent="0.3">
      <c r="A147" s="14"/>
      <c r="B147" s="14"/>
      <c r="C147" s="13" t="s">
        <v>26</v>
      </c>
      <c r="D147" s="26"/>
      <c r="E147" s="13" t="s">
        <v>116</v>
      </c>
      <c r="F147" s="17"/>
      <c r="G147" s="18"/>
      <c r="H147" s="18"/>
      <c r="I147" s="18"/>
      <c r="J147" s="15">
        <f t="shared" ref="J147:J158" si="5">OR(F147&lt;&gt;0,G147&lt;&gt;0,H147&lt;&gt;0,I147&lt;&gt;0)*(F147 + (F147 = 0))*(G147 + (G147 = 0))*(H147 + (H147 = 0))*(I147 + (I147 = 0))</f>
        <v>0</v>
      </c>
      <c r="K147" s="14"/>
      <c r="L147" s="14"/>
      <c r="M147" s="14"/>
    </row>
    <row r="148" spans="1:13" x14ac:dyDescent="0.3">
      <c r="A148" s="14"/>
      <c r="B148" s="14"/>
      <c r="C148" s="13" t="s">
        <v>26</v>
      </c>
      <c r="D148" s="26"/>
      <c r="E148" s="13" t="s">
        <v>117</v>
      </c>
      <c r="F148" s="17"/>
      <c r="G148" s="18"/>
      <c r="H148" s="18"/>
      <c r="I148" s="18"/>
      <c r="J148" s="15">
        <f t="shared" si="5"/>
        <v>0</v>
      </c>
      <c r="K148" s="14"/>
      <c r="L148" s="14"/>
      <c r="M148" s="14"/>
    </row>
    <row r="149" spans="1:13" x14ac:dyDescent="0.3">
      <c r="A149" s="14"/>
      <c r="B149" s="14"/>
      <c r="C149" s="13" t="s">
        <v>26</v>
      </c>
      <c r="D149" s="26"/>
      <c r="E149" s="13" t="s">
        <v>17</v>
      </c>
      <c r="F149" s="17">
        <v>1</v>
      </c>
      <c r="G149" s="18">
        <v>10.45</v>
      </c>
      <c r="H149" s="18">
        <v>0</v>
      </c>
      <c r="I149" s="18">
        <v>0.75</v>
      </c>
      <c r="J149" s="15">
        <f t="shared" si="5"/>
        <v>7.84</v>
      </c>
      <c r="K149" s="14"/>
      <c r="L149" s="14"/>
      <c r="M149" s="14"/>
    </row>
    <row r="150" spans="1:13" x14ac:dyDescent="0.3">
      <c r="A150" s="14"/>
      <c r="B150" s="14"/>
      <c r="C150" s="13" t="s">
        <v>26</v>
      </c>
      <c r="D150" s="26"/>
      <c r="E150" s="13" t="s">
        <v>17</v>
      </c>
      <c r="F150" s="17">
        <v>1</v>
      </c>
      <c r="G150" s="18">
        <v>8.1999999999999993</v>
      </c>
      <c r="H150" s="18">
        <v>0</v>
      </c>
      <c r="I150" s="18">
        <v>0.75</v>
      </c>
      <c r="J150" s="15">
        <f t="shared" si="5"/>
        <v>6.15</v>
      </c>
      <c r="K150" s="14"/>
      <c r="L150" s="14"/>
      <c r="M150" s="14"/>
    </row>
    <row r="151" spans="1:13" x14ac:dyDescent="0.3">
      <c r="A151" s="14"/>
      <c r="B151" s="14"/>
      <c r="C151" s="13" t="s">
        <v>26</v>
      </c>
      <c r="D151" s="26"/>
      <c r="E151" s="13" t="s">
        <v>17</v>
      </c>
      <c r="F151" s="17">
        <v>1</v>
      </c>
      <c r="G151" s="18">
        <v>12.55</v>
      </c>
      <c r="H151" s="18">
        <v>0</v>
      </c>
      <c r="I151" s="18">
        <v>0.75</v>
      </c>
      <c r="J151" s="15">
        <f t="shared" si="5"/>
        <v>9.41</v>
      </c>
      <c r="K151" s="14"/>
      <c r="L151" s="14"/>
      <c r="M151" s="14"/>
    </row>
    <row r="152" spans="1:13" x14ac:dyDescent="0.3">
      <c r="A152" s="14"/>
      <c r="B152" s="14"/>
      <c r="C152" s="13" t="s">
        <v>26</v>
      </c>
      <c r="D152" s="26"/>
      <c r="E152" s="13" t="s">
        <v>17</v>
      </c>
      <c r="F152" s="17">
        <v>1</v>
      </c>
      <c r="G152" s="18">
        <v>1.65</v>
      </c>
      <c r="H152" s="18">
        <v>0</v>
      </c>
      <c r="I152" s="18">
        <v>0.8</v>
      </c>
      <c r="J152" s="15">
        <f t="shared" si="5"/>
        <v>1.32</v>
      </c>
      <c r="K152" s="14"/>
      <c r="L152" s="14"/>
      <c r="M152" s="14"/>
    </row>
    <row r="153" spans="1:13" x14ac:dyDescent="0.3">
      <c r="A153" s="14"/>
      <c r="B153" s="14"/>
      <c r="C153" s="13" t="s">
        <v>26</v>
      </c>
      <c r="D153" s="26"/>
      <c r="E153" s="13" t="s">
        <v>17</v>
      </c>
      <c r="F153" s="17">
        <v>1</v>
      </c>
      <c r="G153" s="18">
        <v>4.55</v>
      </c>
      <c r="H153" s="18">
        <v>0</v>
      </c>
      <c r="I153" s="18">
        <v>0.8</v>
      </c>
      <c r="J153" s="15">
        <f t="shared" si="5"/>
        <v>3.64</v>
      </c>
      <c r="K153" s="14"/>
      <c r="L153" s="14"/>
      <c r="M153" s="14"/>
    </row>
    <row r="154" spans="1:13" x14ac:dyDescent="0.3">
      <c r="A154" s="14"/>
      <c r="B154" s="14"/>
      <c r="C154" s="13" t="s">
        <v>26</v>
      </c>
      <c r="D154" s="26"/>
      <c r="E154" s="13" t="s">
        <v>17</v>
      </c>
      <c r="F154" s="17">
        <v>1</v>
      </c>
      <c r="G154" s="18">
        <v>4.1500000000000004</v>
      </c>
      <c r="H154" s="18">
        <v>0</v>
      </c>
      <c r="I154" s="18">
        <v>0.8</v>
      </c>
      <c r="J154" s="15">
        <f t="shared" si="5"/>
        <v>3.32</v>
      </c>
      <c r="K154" s="14"/>
      <c r="L154" s="14"/>
      <c r="M154" s="14"/>
    </row>
    <row r="155" spans="1:13" x14ac:dyDescent="0.3">
      <c r="A155" s="14"/>
      <c r="B155" s="14"/>
      <c r="C155" s="13" t="s">
        <v>26</v>
      </c>
      <c r="D155" s="26"/>
      <c r="E155" s="13" t="s">
        <v>118</v>
      </c>
      <c r="F155" s="17">
        <v>1</v>
      </c>
      <c r="G155" s="18">
        <v>1.46</v>
      </c>
      <c r="H155" s="18">
        <v>0</v>
      </c>
      <c r="I155" s="18">
        <v>0.75</v>
      </c>
      <c r="J155" s="15">
        <f t="shared" si="5"/>
        <v>1.1000000000000001</v>
      </c>
      <c r="K155" s="14"/>
      <c r="L155" s="14"/>
      <c r="M155" s="14"/>
    </row>
    <row r="156" spans="1:13" x14ac:dyDescent="0.3">
      <c r="A156" s="14"/>
      <c r="B156" s="14"/>
      <c r="C156" s="13" t="s">
        <v>26</v>
      </c>
      <c r="D156" s="26"/>
      <c r="E156" s="13" t="s">
        <v>17</v>
      </c>
      <c r="F156" s="17">
        <v>1</v>
      </c>
      <c r="G156" s="18">
        <v>4.5</v>
      </c>
      <c r="H156" s="18">
        <v>0</v>
      </c>
      <c r="I156" s="18">
        <v>0.75</v>
      </c>
      <c r="J156" s="15">
        <f t="shared" si="5"/>
        <v>3.38</v>
      </c>
      <c r="K156" s="14"/>
      <c r="L156" s="14"/>
      <c r="M156" s="14"/>
    </row>
    <row r="157" spans="1:13" x14ac:dyDescent="0.3">
      <c r="A157" s="14"/>
      <c r="B157" s="14"/>
      <c r="C157" s="13" t="s">
        <v>26</v>
      </c>
      <c r="D157" s="26"/>
      <c r="E157" s="13" t="s">
        <v>118</v>
      </c>
      <c r="F157" s="17">
        <v>1</v>
      </c>
      <c r="G157" s="18">
        <v>5</v>
      </c>
      <c r="H157" s="18">
        <v>0</v>
      </c>
      <c r="I157" s="18">
        <v>0.8</v>
      </c>
      <c r="J157" s="15">
        <f t="shared" si="5"/>
        <v>4</v>
      </c>
      <c r="K157" s="14"/>
      <c r="L157" s="14"/>
      <c r="M157" s="14"/>
    </row>
    <row r="158" spans="1:13" x14ac:dyDescent="0.3">
      <c r="A158" s="14"/>
      <c r="B158" s="14"/>
      <c r="C158" s="13" t="s">
        <v>26</v>
      </c>
      <c r="D158" s="26"/>
      <c r="E158" s="13" t="s">
        <v>119</v>
      </c>
      <c r="F158" s="17">
        <v>3</v>
      </c>
      <c r="G158" s="18">
        <v>1</v>
      </c>
      <c r="H158" s="18">
        <v>0</v>
      </c>
      <c r="I158" s="18">
        <v>1</v>
      </c>
      <c r="J158" s="15">
        <f t="shared" si="5"/>
        <v>3</v>
      </c>
      <c r="K158" s="14"/>
      <c r="L158" s="14"/>
      <c r="M158" s="14"/>
    </row>
    <row r="159" spans="1:13" x14ac:dyDescent="0.3">
      <c r="A159" s="14"/>
      <c r="B159" s="14"/>
      <c r="C159" s="14"/>
      <c r="D159" s="26"/>
      <c r="E159" s="14"/>
      <c r="F159" s="14"/>
      <c r="G159" s="14"/>
      <c r="H159" s="14"/>
      <c r="I159" s="14"/>
      <c r="J159" s="19" t="s">
        <v>120</v>
      </c>
      <c r="K159" s="20">
        <f>SUM(J147:J158)*1</f>
        <v>43.16</v>
      </c>
      <c r="L159" s="18">
        <v>55.9</v>
      </c>
      <c r="M159" s="20">
        <f>ROUND(K159*L159,2)</f>
        <v>2412.64</v>
      </c>
    </row>
    <row r="160" spans="1:13" ht="1.05" customHeight="1" x14ac:dyDescent="0.3">
      <c r="A160" s="21"/>
      <c r="B160" s="21"/>
      <c r="C160" s="21"/>
      <c r="D160" s="27"/>
      <c r="E160" s="21"/>
      <c r="F160" s="21"/>
      <c r="G160" s="21"/>
      <c r="H160" s="21"/>
      <c r="I160" s="21"/>
      <c r="J160" s="21"/>
      <c r="K160" s="21"/>
      <c r="L160" s="21"/>
      <c r="M160" s="21"/>
    </row>
    <row r="161" spans="1:13" x14ac:dyDescent="0.3">
      <c r="A161" s="12" t="s">
        <v>121</v>
      </c>
      <c r="B161" s="13" t="s">
        <v>22</v>
      </c>
      <c r="C161" s="13" t="s">
        <v>23</v>
      </c>
      <c r="D161" s="16" t="s">
        <v>122</v>
      </c>
      <c r="E161" s="14"/>
      <c r="F161" s="14"/>
      <c r="G161" s="14"/>
      <c r="H161" s="14"/>
      <c r="I161" s="14"/>
      <c r="J161" s="14"/>
      <c r="K161" s="15">
        <f>K176</f>
        <v>217.26</v>
      </c>
      <c r="L161" s="15">
        <f>L176</f>
        <v>3.35</v>
      </c>
      <c r="M161" s="15">
        <f>M176</f>
        <v>727.82</v>
      </c>
    </row>
    <row r="162" spans="1:13" ht="32.4" x14ac:dyDescent="0.3">
      <c r="A162" s="14"/>
      <c r="B162" s="14"/>
      <c r="C162" s="14"/>
      <c r="D162" s="16" t="s">
        <v>123</v>
      </c>
      <c r="E162" s="14"/>
      <c r="F162" s="14"/>
      <c r="G162" s="14"/>
      <c r="H162" s="14"/>
      <c r="I162" s="14"/>
      <c r="J162" s="14"/>
      <c r="K162" s="14"/>
      <c r="L162" s="14"/>
      <c r="M162" s="14"/>
    </row>
    <row r="163" spans="1:13" x14ac:dyDescent="0.3">
      <c r="A163" s="14"/>
      <c r="B163" s="14"/>
      <c r="C163" s="13" t="s">
        <v>26</v>
      </c>
      <c r="D163" s="26"/>
      <c r="E163" s="13" t="s">
        <v>124</v>
      </c>
      <c r="F163" s="17"/>
      <c r="G163" s="18"/>
      <c r="H163" s="18"/>
      <c r="I163" s="18"/>
      <c r="J163" s="15">
        <f t="shared" ref="J163:J175" si="6">OR(F163&lt;&gt;0,G163&lt;&gt;0,H163&lt;&gt;0,I163&lt;&gt;0)*(F163 + (F163 = 0))*(G163 + (G163 = 0))*(H163 + (H163 = 0))*(I163 + (I163 = 0))</f>
        <v>0</v>
      </c>
      <c r="K163" s="14"/>
      <c r="L163" s="14"/>
      <c r="M163" s="14"/>
    </row>
    <row r="164" spans="1:13" x14ac:dyDescent="0.3">
      <c r="A164" s="14"/>
      <c r="B164" s="14"/>
      <c r="C164" s="13" t="s">
        <v>26</v>
      </c>
      <c r="D164" s="26"/>
      <c r="E164" s="13" t="s">
        <v>125</v>
      </c>
      <c r="F164" s="17">
        <v>1</v>
      </c>
      <c r="G164" s="18">
        <v>10.9</v>
      </c>
      <c r="H164" s="18">
        <v>0</v>
      </c>
      <c r="I164" s="18">
        <v>3.4</v>
      </c>
      <c r="J164" s="15">
        <f t="shared" si="6"/>
        <v>37.06</v>
      </c>
      <c r="K164" s="14"/>
      <c r="L164" s="14"/>
      <c r="M164" s="14"/>
    </row>
    <row r="165" spans="1:13" x14ac:dyDescent="0.3">
      <c r="A165" s="14"/>
      <c r="B165" s="14"/>
      <c r="C165" s="13" t="s">
        <v>26</v>
      </c>
      <c r="D165" s="26"/>
      <c r="E165" s="13" t="s">
        <v>17</v>
      </c>
      <c r="F165" s="17">
        <v>2</v>
      </c>
      <c r="G165" s="18">
        <v>1.05</v>
      </c>
      <c r="H165" s="18">
        <v>0</v>
      </c>
      <c r="I165" s="18">
        <v>3.4</v>
      </c>
      <c r="J165" s="15">
        <f t="shared" si="6"/>
        <v>7.14</v>
      </c>
      <c r="K165" s="14"/>
      <c r="L165" s="14"/>
      <c r="M165" s="14"/>
    </row>
    <row r="166" spans="1:13" x14ac:dyDescent="0.3">
      <c r="A166" s="14"/>
      <c r="B166" s="14"/>
      <c r="C166" s="13" t="s">
        <v>26</v>
      </c>
      <c r="D166" s="26"/>
      <c r="E166" s="13" t="s">
        <v>17</v>
      </c>
      <c r="F166" s="17">
        <v>1</v>
      </c>
      <c r="G166" s="18">
        <v>8.5</v>
      </c>
      <c r="H166" s="18">
        <v>0</v>
      </c>
      <c r="I166" s="18">
        <v>3.4</v>
      </c>
      <c r="J166" s="15">
        <f t="shared" si="6"/>
        <v>28.9</v>
      </c>
      <c r="K166" s="14"/>
      <c r="L166" s="14"/>
      <c r="M166" s="14"/>
    </row>
    <row r="167" spans="1:13" x14ac:dyDescent="0.3">
      <c r="A167" s="14"/>
      <c r="B167" s="14"/>
      <c r="C167" s="13" t="s">
        <v>26</v>
      </c>
      <c r="D167" s="26"/>
      <c r="E167" s="13" t="s">
        <v>17</v>
      </c>
      <c r="F167" s="17">
        <v>2</v>
      </c>
      <c r="G167" s="18">
        <v>1.1499999999999999</v>
      </c>
      <c r="H167" s="18">
        <v>0</v>
      </c>
      <c r="I167" s="18">
        <v>3.4</v>
      </c>
      <c r="J167" s="15">
        <f t="shared" si="6"/>
        <v>7.82</v>
      </c>
      <c r="K167" s="14"/>
      <c r="L167" s="14"/>
      <c r="M167" s="14"/>
    </row>
    <row r="168" spans="1:13" x14ac:dyDescent="0.3">
      <c r="A168" s="14"/>
      <c r="B168" s="14"/>
      <c r="C168" s="13" t="s">
        <v>26</v>
      </c>
      <c r="D168" s="26"/>
      <c r="E168" s="13" t="s">
        <v>17</v>
      </c>
      <c r="F168" s="17">
        <v>1</v>
      </c>
      <c r="G168" s="18">
        <v>4.9000000000000004</v>
      </c>
      <c r="H168" s="18">
        <v>0</v>
      </c>
      <c r="I168" s="18">
        <v>3.4</v>
      </c>
      <c r="J168" s="15">
        <f t="shared" si="6"/>
        <v>16.66</v>
      </c>
      <c r="K168" s="14"/>
      <c r="L168" s="14"/>
      <c r="M168" s="14"/>
    </row>
    <row r="169" spans="1:13" x14ac:dyDescent="0.3">
      <c r="A169" s="14"/>
      <c r="B169" s="14"/>
      <c r="C169" s="13" t="s">
        <v>26</v>
      </c>
      <c r="D169" s="26"/>
      <c r="E169" s="13" t="s">
        <v>17</v>
      </c>
      <c r="F169" s="17">
        <v>1</v>
      </c>
      <c r="G169" s="18">
        <v>3.25</v>
      </c>
      <c r="H169" s="18">
        <v>0</v>
      </c>
      <c r="I169" s="18">
        <v>3.4</v>
      </c>
      <c r="J169" s="15">
        <f t="shared" si="6"/>
        <v>11.05</v>
      </c>
      <c r="K169" s="14"/>
      <c r="L169" s="14"/>
      <c r="M169" s="14"/>
    </row>
    <row r="170" spans="1:13" x14ac:dyDescent="0.3">
      <c r="A170" s="14"/>
      <c r="B170" s="14"/>
      <c r="C170" s="13" t="s">
        <v>26</v>
      </c>
      <c r="D170" s="26"/>
      <c r="E170" s="13" t="s">
        <v>126</v>
      </c>
      <c r="F170" s="17">
        <v>1</v>
      </c>
      <c r="G170" s="18">
        <v>7.9</v>
      </c>
      <c r="H170" s="18">
        <v>0</v>
      </c>
      <c r="I170" s="18">
        <v>3.4</v>
      </c>
      <c r="J170" s="15">
        <f t="shared" si="6"/>
        <v>26.86</v>
      </c>
      <c r="K170" s="14"/>
      <c r="L170" s="14"/>
      <c r="M170" s="14"/>
    </row>
    <row r="171" spans="1:13" x14ac:dyDescent="0.3">
      <c r="A171" s="14"/>
      <c r="B171" s="14"/>
      <c r="C171" s="13" t="s">
        <v>26</v>
      </c>
      <c r="D171" s="26"/>
      <c r="E171" s="13" t="s">
        <v>127</v>
      </c>
      <c r="F171" s="17">
        <v>1</v>
      </c>
      <c r="G171" s="18">
        <v>12.1</v>
      </c>
      <c r="H171" s="18">
        <v>0</v>
      </c>
      <c r="I171" s="18">
        <v>3.4</v>
      </c>
      <c r="J171" s="15">
        <f t="shared" si="6"/>
        <v>41.14</v>
      </c>
      <c r="K171" s="14"/>
      <c r="L171" s="14"/>
      <c r="M171" s="14"/>
    </row>
    <row r="172" spans="1:13" x14ac:dyDescent="0.3">
      <c r="A172" s="14"/>
      <c r="B172" s="14"/>
      <c r="C172" s="13" t="s">
        <v>26</v>
      </c>
      <c r="D172" s="26"/>
      <c r="E172" s="13" t="s">
        <v>17</v>
      </c>
      <c r="F172" s="17">
        <v>1</v>
      </c>
      <c r="G172" s="18">
        <v>1.6</v>
      </c>
      <c r="H172" s="18">
        <v>0</v>
      </c>
      <c r="I172" s="18">
        <v>3.4</v>
      </c>
      <c r="J172" s="15">
        <f t="shared" si="6"/>
        <v>5.44</v>
      </c>
      <c r="K172" s="14"/>
      <c r="L172" s="14"/>
      <c r="M172" s="14"/>
    </row>
    <row r="173" spans="1:13" x14ac:dyDescent="0.3">
      <c r="A173" s="14"/>
      <c r="B173" s="14"/>
      <c r="C173" s="13" t="s">
        <v>26</v>
      </c>
      <c r="D173" s="26"/>
      <c r="E173" s="13" t="s">
        <v>17</v>
      </c>
      <c r="F173" s="17">
        <v>1</v>
      </c>
      <c r="G173" s="18">
        <v>1.85</v>
      </c>
      <c r="H173" s="18">
        <v>0</v>
      </c>
      <c r="I173" s="18">
        <v>3.4</v>
      </c>
      <c r="J173" s="15">
        <f t="shared" si="6"/>
        <v>6.29</v>
      </c>
      <c r="K173" s="14"/>
      <c r="L173" s="14"/>
      <c r="M173" s="14"/>
    </row>
    <row r="174" spans="1:13" x14ac:dyDescent="0.3">
      <c r="A174" s="14"/>
      <c r="B174" s="14"/>
      <c r="C174" s="13" t="s">
        <v>26</v>
      </c>
      <c r="D174" s="26"/>
      <c r="E174" s="13" t="s">
        <v>17</v>
      </c>
      <c r="F174" s="17">
        <v>1</v>
      </c>
      <c r="G174" s="18">
        <v>4.55</v>
      </c>
      <c r="H174" s="18">
        <v>0</v>
      </c>
      <c r="I174" s="18">
        <v>3.4</v>
      </c>
      <c r="J174" s="15">
        <f t="shared" si="6"/>
        <v>15.47</v>
      </c>
      <c r="K174" s="14"/>
      <c r="L174" s="14"/>
      <c r="M174" s="14"/>
    </row>
    <row r="175" spans="1:13" x14ac:dyDescent="0.3">
      <c r="A175" s="14"/>
      <c r="B175" s="14"/>
      <c r="C175" s="13" t="s">
        <v>26</v>
      </c>
      <c r="D175" s="26"/>
      <c r="E175" s="13" t="s">
        <v>128</v>
      </c>
      <c r="F175" s="17">
        <v>1</v>
      </c>
      <c r="G175" s="18">
        <v>3.95</v>
      </c>
      <c r="H175" s="18">
        <v>0</v>
      </c>
      <c r="I175" s="18">
        <v>3.4</v>
      </c>
      <c r="J175" s="15">
        <f t="shared" si="6"/>
        <v>13.43</v>
      </c>
      <c r="K175" s="14"/>
      <c r="L175" s="14"/>
      <c r="M175" s="14"/>
    </row>
    <row r="176" spans="1:13" x14ac:dyDescent="0.3">
      <c r="A176" s="14"/>
      <c r="B176" s="14"/>
      <c r="C176" s="14"/>
      <c r="D176" s="26"/>
      <c r="E176" s="14"/>
      <c r="F176" s="14"/>
      <c r="G176" s="14"/>
      <c r="H176" s="14"/>
      <c r="I176" s="14"/>
      <c r="J176" s="19" t="s">
        <v>129</v>
      </c>
      <c r="K176" s="20">
        <f>SUM(J163:J175)*1</f>
        <v>217.26</v>
      </c>
      <c r="L176" s="18">
        <v>3.35</v>
      </c>
      <c r="M176" s="20">
        <f>ROUND(K176*L176,2)</f>
        <v>727.82</v>
      </c>
    </row>
    <row r="177" spans="1:13" ht="1.05" customHeight="1" x14ac:dyDescent="0.3">
      <c r="A177" s="21"/>
      <c r="B177" s="21"/>
      <c r="C177" s="21"/>
      <c r="D177" s="27"/>
      <c r="E177" s="21"/>
      <c r="F177" s="21"/>
      <c r="G177" s="21"/>
      <c r="H177" s="21"/>
      <c r="I177" s="21"/>
      <c r="J177" s="21"/>
      <c r="K177" s="21"/>
      <c r="L177" s="21"/>
      <c r="M177" s="21"/>
    </row>
    <row r="178" spans="1:13" x14ac:dyDescent="0.3">
      <c r="A178" s="14"/>
      <c r="B178" s="14"/>
      <c r="C178" s="14"/>
      <c r="D178" s="26"/>
      <c r="E178" s="14"/>
      <c r="F178" s="14"/>
      <c r="G178" s="14"/>
      <c r="H178" s="14"/>
      <c r="I178" s="14"/>
      <c r="J178" s="19" t="s">
        <v>130</v>
      </c>
      <c r="K178" s="18">
        <v>1</v>
      </c>
      <c r="L178" s="20">
        <f>M129+M135+M145+M161</f>
        <v>9064.68</v>
      </c>
      <c r="M178" s="20">
        <f>ROUND(K178*L178,2)</f>
        <v>9064.68</v>
      </c>
    </row>
    <row r="179" spans="1:13" ht="1.05" customHeight="1" x14ac:dyDescent="0.3">
      <c r="A179" s="21"/>
      <c r="B179" s="21"/>
      <c r="C179" s="21"/>
      <c r="D179" s="27"/>
      <c r="E179" s="21"/>
      <c r="F179" s="21"/>
      <c r="G179" s="21"/>
      <c r="H179" s="21"/>
      <c r="I179" s="21"/>
      <c r="J179" s="21"/>
      <c r="K179" s="21"/>
      <c r="L179" s="21"/>
      <c r="M179" s="21"/>
    </row>
    <row r="180" spans="1:13" x14ac:dyDescent="0.3">
      <c r="A180" s="9" t="s">
        <v>131</v>
      </c>
      <c r="B180" s="9" t="s">
        <v>16</v>
      </c>
      <c r="C180" s="9" t="s">
        <v>17</v>
      </c>
      <c r="D180" s="25" t="s">
        <v>132</v>
      </c>
      <c r="E180" s="10"/>
      <c r="F180" s="10"/>
      <c r="G180" s="10"/>
      <c r="H180" s="10"/>
      <c r="I180" s="10"/>
      <c r="J180" s="10"/>
      <c r="K180" s="11">
        <f>K188</f>
        <v>1</v>
      </c>
      <c r="L180" s="11">
        <f>L188</f>
        <v>213.72</v>
      </c>
      <c r="M180" s="11">
        <f>M188</f>
        <v>213.72</v>
      </c>
    </row>
    <row r="181" spans="1:13" x14ac:dyDescent="0.3">
      <c r="A181" s="12" t="s">
        <v>133</v>
      </c>
      <c r="B181" s="13" t="s">
        <v>22</v>
      </c>
      <c r="C181" s="13" t="s">
        <v>23</v>
      </c>
      <c r="D181" s="16" t="s">
        <v>134</v>
      </c>
      <c r="E181" s="14"/>
      <c r="F181" s="14"/>
      <c r="G181" s="14"/>
      <c r="H181" s="14"/>
      <c r="I181" s="14"/>
      <c r="J181" s="14"/>
      <c r="K181" s="15">
        <f>K186</f>
        <v>4.5999999999999996</v>
      </c>
      <c r="L181" s="15">
        <f>L186</f>
        <v>46.46</v>
      </c>
      <c r="M181" s="15">
        <f>M186</f>
        <v>213.72</v>
      </c>
    </row>
    <row r="182" spans="1:13" ht="205.2" x14ac:dyDescent="0.3">
      <c r="A182" s="14"/>
      <c r="B182" s="14"/>
      <c r="C182" s="14"/>
      <c r="D182" s="16" t="s">
        <v>135</v>
      </c>
      <c r="E182" s="14"/>
      <c r="F182" s="14"/>
      <c r="G182" s="14"/>
      <c r="H182" s="14"/>
      <c r="I182" s="14"/>
      <c r="J182" s="14"/>
      <c r="K182" s="14"/>
      <c r="L182" s="14"/>
      <c r="M182" s="14"/>
    </row>
    <row r="183" spans="1:13" x14ac:dyDescent="0.3">
      <c r="A183" s="14"/>
      <c r="B183" s="14"/>
      <c r="C183" s="13" t="s">
        <v>26</v>
      </c>
      <c r="D183" s="26"/>
      <c r="E183" s="13" t="s">
        <v>136</v>
      </c>
      <c r="F183" s="17">
        <v>1</v>
      </c>
      <c r="G183" s="18">
        <v>1.5</v>
      </c>
      <c r="H183" s="18">
        <v>0</v>
      </c>
      <c r="I183" s="18">
        <v>0</v>
      </c>
      <c r="J183" s="15">
        <f>OR(F183&lt;&gt;0,G183&lt;&gt;0,H183&lt;&gt;0,I183&lt;&gt;0)*(F183 + (F183 = 0))*(G183 + (G183 = 0))*(H183 + (H183 = 0))*(I183 + (I183 = 0))</f>
        <v>1.5</v>
      </c>
      <c r="K183" s="14"/>
      <c r="L183" s="14"/>
      <c r="M183" s="14"/>
    </row>
    <row r="184" spans="1:13" x14ac:dyDescent="0.3">
      <c r="A184" s="14"/>
      <c r="B184" s="14"/>
      <c r="C184" s="13" t="s">
        <v>26</v>
      </c>
      <c r="D184" s="26"/>
      <c r="E184" s="13" t="s">
        <v>17</v>
      </c>
      <c r="F184" s="17">
        <v>1</v>
      </c>
      <c r="G184" s="18">
        <v>1.9</v>
      </c>
      <c r="H184" s="18">
        <v>0</v>
      </c>
      <c r="I184" s="18">
        <v>0</v>
      </c>
      <c r="J184" s="15">
        <f>OR(F184&lt;&gt;0,G184&lt;&gt;0,H184&lt;&gt;0,I184&lt;&gt;0)*(F184 + (F184 = 0))*(G184 + (G184 = 0))*(H184 + (H184 = 0))*(I184 + (I184 = 0))</f>
        <v>1.9</v>
      </c>
      <c r="K184" s="14"/>
      <c r="L184" s="14"/>
      <c r="M184" s="14"/>
    </row>
    <row r="185" spans="1:13" x14ac:dyDescent="0.3">
      <c r="A185" s="14"/>
      <c r="B185" s="14"/>
      <c r="C185" s="13" t="s">
        <v>26</v>
      </c>
      <c r="D185" s="26"/>
      <c r="E185" s="13" t="s">
        <v>17</v>
      </c>
      <c r="F185" s="17">
        <v>1</v>
      </c>
      <c r="G185" s="18">
        <v>1.2</v>
      </c>
      <c r="H185" s="18">
        <v>0</v>
      </c>
      <c r="I185" s="18">
        <v>0</v>
      </c>
      <c r="J185" s="15">
        <f>OR(F185&lt;&gt;0,G185&lt;&gt;0,H185&lt;&gt;0,I185&lt;&gt;0)*(F185 + (F185 = 0))*(G185 + (G185 = 0))*(H185 + (H185 = 0))*(I185 + (I185 = 0))</f>
        <v>1.2</v>
      </c>
      <c r="K185" s="14"/>
      <c r="L185" s="14"/>
      <c r="M185" s="14"/>
    </row>
    <row r="186" spans="1:13" x14ac:dyDescent="0.3">
      <c r="A186" s="14"/>
      <c r="B186" s="14"/>
      <c r="C186" s="14"/>
      <c r="D186" s="26"/>
      <c r="E186" s="14"/>
      <c r="F186" s="14"/>
      <c r="G186" s="14"/>
      <c r="H186" s="14"/>
      <c r="I186" s="14"/>
      <c r="J186" s="19" t="s">
        <v>137</v>
      </c>
      <c r="K186" s="20">
        <f>SUM(J183:J185)*1</f>
        <v>4.5999999999999996</v>
      </c>
      <c r="L186" s="18">
        <v>46.46</v>
      </c>
      <c r="M186" s="20">
        <f>ROUND(K186*L186,2)</f>
        <v>213.72</v>
      </c>
    </row>
    <row r="187" spans="1:13" ht="1.05" customHeight="1" x14ac:dyDescent="0.3">
      <c r="A187" s="21"/>
      <c r="B187" s="21"/>
      <c r="C187" s="21"/>
      <c r="D187" s="27"/>
      <c r="E187" s="21"/>
      <c r="F187" s="21"/>
      <c r="G187" s="21"/>
      <c r="H187" s="21"/>
      <c r="I187" s="21"/>
      <c r="J187" s="21"/>
      <c r="K187" s="21"/>
      <c r="L187" s="21"/>
      <c r="M187" s="21"/>
    </row>
    <row r="188" spans="1:13" x14ac:dyDescent="0.3">
      <c r="A188" s="14"/>
      <c r="B188" s="14"/>
      <c r="C188" s="14"/>
      <c r="D188" s="26"/>
      <c r="E188" s="14"/>
      <c r="F188" s="14"/>
      <c r="G188" s="14"/>
      <c r="H188" s="14"/>
      <c r="I188" s="14"/>
      <c r="J188" s="19" t="s">
        <v>138</v>
      </c>
      <c r="K188" s="18">
        <v>1</v>
      </c>
      <c r="L188" s="20">
        <f>M181</f>
        <v>213.72</v>
      </c>
      <c r="M188" s="20">
        <f>ROUND(K188*L188,2)</f>
        <v>213.72</v>
      </c>
    </row>
    <row r="189" spans="1:13" ht="1.05" customHeight="1" x14ac:dyDescent="0.3">
      <c r="A189" s="21"/>
      <c r="B189" s="21"/>
      <c r="C189" s="21"/>
      <c r="D189" s="27"/>
      <c r="E189" s="21"/>
      <c r="F189" s="21"/>
      <c r="G189" s="21"/>
      <c r="H189" s="21"/>
      <c r="I189" s="21"/>
      <c r="J189" s="21"/>
      <c r="K189" s="21"/>
      <c r="L189" s="21"/>
      <c r="M189" s="21"/>
    </row>
    <row r="190" spans="1:13" x14ac:dyDescent="0.3">
      <c r="A190" s="9" t="s">
        <v>139</v>
      </c>
      <c r="B190" s="9" t="s">
        <v>16</v>
      </c>
      <c r="C190" s="9" t="s">
        <v>17</v>
      </c>
      <c r="D190" s="25" t="s">
        <v>140</v>
      </c>
      <c r="E190" s="10"/>
      <c r="F190" s="10"/>
      <c r="G190" s="10"/>
      <c r="H190" s="10"/>
      <c r="I190" s="10"/>
      <c r="J190" s="10"/>
      <c r="K190" s="11">
        <f>K381</f>
        <v>1</v>
      </c>
      <c r="L190" s="11">
        <f>L381</f>
        <v>52720.02</v>
      </c>
      <c r="M190" s="11">
        <f>M381</f>
        <v>52720.02</v>
      </c>
    </row>
    <row r="191" spans="1:13" ht="21.6" x14ac:dyDescent="0.3">
      <c r="A191" s="12" t="s">
        <v>141</v>
      </c>
      <c r="B191" s="13" t="s">
        <v>22</v>
      </c>
      <c r="C191" s="13" t="s">
        <v>23</v>
      </c>
      <c r="D191" s="16" t="s">
        <v>142</v>
      </c>
      <c r="E191" s="14"/>
      <c r="F191" s="14"/>
      <c r="G191" s="14"/>
      <c r="H191" s="14"/>
      <c r="I191" s="14"/>
      <c r="J191" s="14"/>
      <c r="K191" s="15">
        <f>K199</f>
        <v>933.15</v>
      </c>
      <c r="L191" s="15">
        <f>L199</f>
        <v>16.149999999999999</v>
      </c>
      <c r="M191" s="15">
        <f>M199</f>
        <v>15070.37</v>
      </c>
    </row>
    <row r="192" spans="1:13" ht="194.4" x14ac:dyDescent="0.3">
      <c r="A192" s="14"/>
      <c r="B192" s="14"/>
      <c r="C192" s="14"/>
      <c r="D192" s="16" t="s">
        <v>143</v>
      </c>
      <c r="E192" s="14"/>
      <c r="F192" s="14"/>
      <c r="G192" s="14"/>
      <c r="H192" s="14"/>
      <c r="I192" s="14"/>
      <c r="J192" s="14"/>
      <c r="K192" s="14"/>
      <c r="L192" s="14"/>
      <c r="M192" s="14"/>
    </row>
    <row r="193" spans="1:13" x14ac:dyDescent="0.3">
      <c r="A193" s="14"/>
      <c r="B193" s="14"/>
      <c r="C193" s="13" t="s">
        <v>26</v>
      </c>
      <c r="D193" s="26"/>
      <c r="E193" s="13" t="s">
        <v>144</v>
      </c>
      <c r="F193" s="17">
        <v>252.95</v>
      </c>
      <c r="G193" s="18">
        <v>0</v>
      </c>
      <c r="H193" s="18">
        <v>0</v>
      </c>
      <c r="I193" s="18">
        <v>0</v>
      </c>
      <c r="J193" s="15">
        <f t="shared" ref="J193:J198" si="7">OR(F193&lt;&gt;0,G193&lt;&gt;0,H193&lt;&gt;0,I193&lt;&gt;0)*(F193 + (F193 = 0))*(G193 + (G193 = 0))*(H193 + (H193 = 0))*(I193 + (I193 = 0))</f>
        <v>252.95</v>
      </c>
      <c r="K193" s="14"/>
      <c r="L193" s="14"/>
      <c r="M193" s="14"/>
    </row>
    <row r="194" spans="1:13" x14ac:dyDescent="0.3">
      <c r="A194" s="14"/>
      <c r="B194" s="14"/>
      <c r="C194" s="13" t="s">
        <v>26</v>
      </c>
      <c r="D194" s="26"/>
      <c r="E194" s="13" t="s">
        <v>145</v>
      </c>
      <c r="F194" s="17">
        <v>60</v>
      </c>
      <c r="G194" s="18">
        <v>0</v>
      </c>
      <c r="H194" s="18">
        <v>0</v>
      </c>
      <c r="I194" s="18">
        <v>0</v>
      </c>
      <c r="J194" s="15">
        <f t="shared" si="7"/>
        <v>60</v>
      </c>
      <c r="K194" s="14"/>
      <c r="L194" s="14"/>
      <c r="M194" s="14"/>
    </row>
    <row r="195" spans="1:13" x14ac:dyDescent="0.3">
      <c r="A195" s="14"/>
      <c r="B195" s="14"/>
      <c r="C195" s="13" t="s">
        <v>26</v>
      </c>
      <c r="D195" s="26"/>
      <c r="E195" s="13" t="s">
        <v>146</v>
      </c>
      <c r="F195" s="17">
        <v>164.5</v>
      </c>
      <c r="G195" s="18">
        <v>0</v>
      </c>
      <c r="H195" s="18">
        <v>0</v>
      </c>
      <c r="I195" s="18">
        <v>0</v>
      </c>
      <c r="J195" s="15">
        <f t="shared" si="7"/>
        <v>164.5</v>
      </c>
      <c r="K195" s="14"/>
      <c r="L195" s="14"/>
      <c r="M195" s="14"/>
    </row>
    <row r="196" spans="1:13" x14ac:dyDescent="0.3">
      <c r="A196" s="14"/>
      <c r="B196" s="14"/>
      <c r="C196" s="13" t="s">
        <v>26</v>
      </c>
      <c r="D196" s="26"/>
      <c r="E196" s="13" t="s">
        <v>147</v>
      </c>
      <c r="F196" s="17">
        <v>314</v>
      </c>
      <c r="G196" s="18">
        <v>0</v>
      </c>
      <c r="H196" s="18">
        <v>0</v>
      </c>
      <c r="I196" s="18">
        <v>0</v>
      </c>
      <c r="J196" s="15">
        <f t="shared" si="7"/>
        <v>314</v>
      </c>
      <c r="K196" s="14"/>
      <c r="L196" s="14"/>
      <c r="M196" s="14"/>
    </row>
    <row r="197" spans="1:13" x14ac:dyDescent="0.3">
      <c r="A197" s="14"/>
      <c r="B197" s="14"/>
      <c r="C197" s="13" t="s">
        <v>26</v>
      </c>
      <c r="D197" s="26"/>
      <c r="E197" s="13" t="s">
        <v>148</v>
      </c>
      <c r="F197" s="17">
        <v>131</v>
      </c>
      <c r="G197" s="18">
        <v>0</v>
      </c>
      <c r="H197" s="18">
        <v>0</v>
      </c>
      <c r="I197" s="18">
        <v>0</v>
      </c>
      <c r="J197" s="15">
        <f t="shared" si="7"/>
        <v>131</v>
      </c>
      <c r="K197" s="14"/>
      <c r="L197" s="14"/>
      <c r="M197" s="14"/>
    </row>
    <row r="198" spans="1:13" x14ac:dyDescent="0.3">
      <c r="A198" s="14"/>
      <c r="B198" s="14"/>
      <c r="C198" s="13" t="s">
        <v>26</v>
      </c>
      <c r="D198" s="26"/>
      <c r="E198" s="13" t="s">
        <v>149</v>
      </c>
      <c r="F198" s="17">
        <v>10.7</v>
      </c>
      <c r="G198" s="18">
        <v>0</v>
      </c>
      <c r="H198" s="18">
        <v>0</v>
      </c>
      <c r="I198" s="18">
        <v>0</v>
      </c>
      <c r="J198" s="15">
        <f t="shared" si="7"/>
        <v>10.7</v>
      </c>
      <c r="K198" s="14"/>
      <c r="L198" s="14"/>
      <c r="M198" s="14"/>
    </row>
    <row r="199" spans="1:13" x14ac:dyDescent="0.3">
      <c r="A199" s="14"/>
      <c r="B199" s="14"/>
      <c r="C199" s="14"/>
      <c r="D199" s="26"/>
      <c r="E199" s="14"/>
      <c r="F199" s="14"/>
      <c r="G199" s="14"/>
      <c r="H199" s="14"/>
      <c r="I199" s="14"/>
      <c r="J199" s="19" t="s">
        <v>150</v>
      </c>
      <c r="K199" s="20">
        <f>SUM(J193:J198)*1</f>
        <v>933.15</v>
      </c>
      <c r="L199" s="18">
        <v>16.149999999999999</v>
      </c>
      <c r="M199" s="20">
        <f>ROUND(K199*L199,2)</f>
        <v>15070.37</v>
      </c>
    </row>
    <row r="200" spans="1:13" ht="1.05" customHeight="1" x14ac:dyDescent="0.3">
      <c r="A200" s="21"/>
      <c r="B200" s="21"/>
      <c r="C200" s="21"/>
      <c r="D200" s="27"/>
      <c r="E200" s="21"/>
      <c r="F200" s="21"/>
      <c r="G200" s="21"/>
      <c r="H200" s="21"/>
      <c r="I200" s="21"/>
      <c r="J200" s="21"/>
      <c r="K200" s="21"/>
      <c r="L200" s="21"/>
      <c r="M200" s="21"/>
    </row>
    <row r="201" spans="1:13" x14ac:dyDescent="0.3">
      <c r="A201" s="12" t="s">
        <v>151</v>
      </c>
      <c r="B201" s="13" t="s">
        <v>22</v>
      </c>
      <c r="C201" s="13" t="s">
        <v>23</v>
      </c>
      <c r="D201" s="16" t="s">
        <v>152</v>
      </c>
      <c r="E201" s="14"/>
      <c r="F201" s="14"/>
      <c r="G201" s="14"/>
      <c r="H201" s="14"/>
      <c r="I201" s="14"/>
      <c r="J201" s="14"/>
      <c r="K201" s="15">
        <f>K206</f>
        <v>339.5</v>
      </c>
      <c r="L201" s="15">
        <f>L206</f>
        <v>11.18</v>
      </c>
      <c r="M201" s="15">
        <f>M206</f>
        <v>3795.61</v>
      </c>
    </row>
    <row r="202" spans="1:13" ht="32.4" x14ac:dyDescent="0.3">
      <c r="A202" s="14"/>
      <c r="B202" s="14"/>
      <c r="C202" s="14"/>
      <c r="D202" s="16" t="s">
        <v>153</v>
      </c>
      <c r="E202" s="14"/>
      <c r="F202" s="14"/>
      <c r="G202" s="14"/>
      <c r="H202" s="14"/>
      <c r="I202" s="14"/>
      <c r="J202" s="14"/>
      <c r="K202" s="14"/>
      <c r="L202" s="14"/>
      <c r="M202" s="14"/>
    </row>
    <row r="203" spans="1:13" x14ac:dyDescent="0.3">
      <c r="A203" s="14"/>
      <c r="B203" s="14"/>
      <c r="C203" s="13" t="s">
        <v>26</v>
      </c>
      <c r="D203" s="26"/>
      <c r="E203" s="13" t="s">
        <v>17</v>
      </c>
      <c r="F203" s="17">
        <v>1</v>
      </c>
      <c r="G203" s="18">
        <v>114.5</v>
      </c>
      <c r="H203" s="18">
        <v>0</v>
      </c>
      <c r="I203" s="18">
        <v>0</v>
      </c>
      <c r="J203" s="15">
        <f>OR(F203&lt;&gt;0,G203&lt;&gt;0,H203&lt;&gt;0,I203&lt;&gt;0)*(F203 + (F203 = 0))*(G203 + (G203 = 0))*(H203 + (H203 = 0))*(I203 + (I203 = 0))</f>
        <v>114.5</v>
      </c>
      <c r="K203" s="14"/>
      <c r="L203" s="14"/>
      <c r="M203" s="14"/>
    </row>
    <row r="204" spans="1:13" x14ac:dyDescent="0.3">
      <c r="A204" s="14"/>
      <c r="B204" s="14"/>
      <c r="C204" s="13" t="s">
        <v>26</v>
      </c>
      <c r="D204" s="26"/>
      <c r="E204" s="13" t="s">
        <v>17</v>
      </c>
      <c r="F204" s="17">
        <v>1</v>
      </c>
      <c r="G204" s="18">
        <v>205</v>
      </c>
      <c r="H204" s="18">
        <v>0</v>
      </c>
      <c r="I204" s="18">
        <v>0</v>
      </c>
      <c r="J204" s="15">
        <f>OR(F204&lt;&gt;0,G204&lt;&gt;0,H204&lt;&gt;0,I204&lt;&gt;0)*(F204 + (F204 = 0))*(G204 + (G204 = 0))*(H204 + (H204 = 0))*(I204 + (I204 = 0))</f>
        <v>205</v>
      </c>
      <c r="K204" s="14"/>
      <c r="L204" s="14"/>
      <c r="M204" s="14"/>
    </row>
    <row r="205" spans="1:13" x14ac:dyDescent="0.3">
      <c r="A205" s="14"/>
      <c r="B205" s="14"/>
      <c r="C205" s="13" t="s">
        <v>26</v>
      </c>
      <c r="D205" s="26"/>
      <c r="E205" s="13" t="s">
        <v>17</v>
      </c>
      <c r="F205" s="17">
        <v>1</v>
      </c>
      <c r="G205" s="18">
        <v>20</v>
      </c>
      <c r="H205" s="18">
        <v>0</v>
      </c>
      <c r="I205" s="18">
        <v>0</v>
      </c>
      <c r="J205" s="15">
        <f>OR(F205&lt;&gt;0,G205&lt;&gt;0,H205&lt;&gt;0,I205&lt;&gt;0)*(F205 + (F205 = 0))*(G205 + (G205 = 0))*(H205 + (H205 = 0))*(I205 + (I205 = 0))</f>
        <v>20</v>
      </c>
      <c r="K205" s="14"/>
      <c r="L205" s="14"/>
      <c r="M205" s="14"/>
    </row>
    <row r="206" spans="1:13" x14ac:dyDescent="0.3">
      <c r="A206" s="14"/>
      <c r="B206" s="14"/>
      <c r="C206" s="14"/>
      <c r="D206" s="26"/>
      <c r="E206" s="14"/>
      <c r="F206" s="14"/>
      <c r="G206" s="14"/>
      <c r="H206" s="14"/>
      <c r="I206" s="14"/>
      <c r="J206" s="19" t="s">
        <v>154</v>
      </c>
      <c r="K206" s="20">
        <f>SUM(J203:J205)*1</f>
        <v>339.5</v>
      </c>
      <c r="L206" s="18">
        <v>11.18</v>
      </c>
      <c r="M206" s="20">
        <f>ROUND(K206*L206,2)</f>
        <v>3795.61</v>
      </c>
    </row>
    <row r="207" spans="1:13" ht="1.05" customHeight="1" x14ac:dyDescent="0.3">
      <c r="A207" s="21"/>
      <c r="B207" s="21"/>
      <c r="C207" s="21"/>
      <c r="D207" s="27"/>
      <c r="E207" s="21"/>
      <c r="F207" s="21"/>
      <c r="G207" s="21"/>
      <c r="H207" s="21"/>
      <c r="I207" s="21"/>
      <c r="J207" s="21"/>
      <c r="K207" s="21"/>
      <c r="L207" s="21"/>
      <c r="M207" s="21"/>
    </row>
    <row r="208" spans="1:13" x14ac:dyDescent="0.3">
      <c r="A208" s="12" t="s">
        <v>155</v>
      </c>
      <c r="B208" s="13" t="s">
        <v>22</v>
      </c>
      <c r="C208" s="13" t="s">
        <v>23</v>
      </c>
      <c r="D208" s="16" t="s">
        <v>156</v>
      </c>
      <c r="E208" s="14"/>
      <c r="F208" s="14"/>
      <c r="G208" s="14"/>
      <c r="H208" s="14"/>
      <c r="I208" s="14"/>
      <c r="J208" s="14"/>
      <c r="K208" s="15">
        <f>K217</f>
        <v>30.17</v>
      </c>
      <c r="L208" s="15">
        <f>L217</f>
        <v>43.48</v>
      </c>
      <c r="M208" s="15">
        <f>M217</f>
        <v>1311.79</v>
      </c>
    </row>
    <row r="209" spans="1:13" ht="64.8" x14ac:dyDescent="0.3">
      <c r="A209" s="14"/>
      <c r="B209" s="14"/>
      <c r="C209" s="14"/>
      <c r="D209" s="16" t="s">
        <v>157</v>
      </c>
      <c r="E209" s="14"/>
      <c r="F209" s="14"/>
      <c r="G209" s="14"/>
      <c r="H209" s="14"/>
      <c r="I209" s="14"/>
      <c r="J209" s="14"/>
      <c r="K209" s="14"/>
      <c r="L209" s="14"/>
      <c r="M209" s="14"/>
    </row>
    <row r="210" spans="1:13" x14ac:dyDescent="0.3">
      <c r="A210" s="14"/>
      <c r="B210" s="14"/>
      <c r="C210" s="13" t="s">
        <v>26</v>
      </c>
      <c r="D210" s="26"/>
      <c r="E210" s="13" t="s">
        <v>158</v>
      </c>
      <c r="F210" s="17">
        <v>1</v>
      </c>
      <c r="G210" s="18">
        <v>2</v>
      </c>
      <c r="H210" s="18">
        <v>1</v>
      </c>
      <c r="I210" s="18">
        <v>0</v>
      </c>
      <c r="J210" s="15">
        <f t="shared" ref="J210:J216" si="8">OR(F210&lt;&gt;0,G210&lt;&gt;0,H210&lt;&gt;0,I210&lt;&gt;0)*(F210 + (F210 = 0))*(G210 + (G210 = 0))*(H210 + (H210 = 0))*(I210 + (I210 = 0))</f>
        <v>2</v>
      </c>
      <c r="K210" s="14"/>
      <c r="L210" s="14"/>
      <c r="M210" s="14"/>
    </row>
    <row r="211" spans="1:13" x14ac:dyDescent="0.3">
      <c r="A211" s="14"/>
      <c r="B211" s="14"/>
      <c r="C211" s="13" t="s">
        <v>26</v>
      </c>
      <c r="D211" s="26"/>
      <c r="E211" s="13" t="s">
        <v>17</v>
      </c>
      <c r="F211" s="17">
        <v>1</v>
      </c>
      <c r="G211" s="18">
        <v>3.4</v>
      </c>
      <c r="H211" s="18">
        <v>3.4</v>
      </c>
      <c r="I211" s="18">
        <v>0</v>
      </c>
      <c r="J211" s="15">
        <f t="shared" si="8"/>
        <v>11.56</v>
      </c>
      <c r="K211" s="14"/>
      <c r="L211" s="14"/>
      <c r="M211" s="14"/>
    </row>
    <row r="212" spans="1:13" x14ac:dyDescent="0.3">
      <c r="A212" s="14"/>
      <c r="B212" s="14"/>
      <c r="C212" s="13" t="s">
        <v>26</v>
      </c>
      <c r="D212" s="26"/>
      <c r="E212" s="13" t="s">
        <v>159</v>
      </c>
      <c r="F212" s="17">
        <v>1</v>
      </c>
      <c r="G212" s="18">
        <v>2</v>
      </c>
      <c r="H212" s="18">
        <v>1.5</v>
      </c>
      <c r="I212" s="18">
        <v>0</v>
      </c>
      <c r="J212" s="15">
        <f t="shared" si="8"/>
        <v>3</v>
      </c>
      <c r="K212" s="14"/>
      <c r="L212" s="14"/>
      <c r="M212" s="14"/>
    </row>
    <row r="213" spans="1:13" x14ac:dyDescent="0.3">
      <c r="A213" s="14"/>
      <c r="B213" s="14"/>
      <c r="C213" s="13" t="s">
        <v>26</v>
      </c>
      <c r="D213" s="26"/>
      <c r="E213" s="13" t="s">
        <v>17</v>
      </c>
      <c r="F213" s="17">
        <v>1</v>
      </c>
      <c r="G213" s="18">
        <v>1.25</v>
      </c>
      <c r="H213" s="18">
        <v>1.5</v>
      </c>
      <c r="I213" s="18">
        <v>0</v>
      </c>
      <c r="J213" s="15">
        <f t="shared" si="8"/>
        <v>1.88</v>
      </c>
      <c r="K213" s="14"/>
      <c r="L213" s="14"/>
      <c r="M213" s="14"/>
    </row>
    <row r="214" spans="1:13" x14ac:dyDescent="0.3">
      <c r="A214" s="14"/>
      <c r="B214" s="14"/>
      <c r="C214" s="13" t="s">
        <v>26</v>
      </c>
      <c r="D214" s="26"/>
      <c r="E214" s="13" t="s">
        <v>17</v>
      </c>
      <c r="F214" s="17">
        <v>1</v>
      </c>
      <c r="G214" s="18">
        <v>1.6</v>
      </c>
      <c r="H214" s="18">
        <v>3.5</v>
      </c>
      <c r="I214" s="18">
        <v>0</v>
      </c>
      <c r="J214" s="15">
        <f t="shared" si="8"/>
        <v>5.6</v>
      </c>
      <c r="K214" s="14"/>
      <c r="L214" s="14"/>
      <c r="M214" s="14"/>
    </row>
    <row r="215" spans="1:13" x14ac:dyDescent="0.3">
      <c r="A215" s="14"/>
      <c r="B215" s="14"/>
      <c r="C215" s="13" t="s">
        <v>26</v>
      </c>
      <c r="D215" s="26"/>
      <c r="E215" s="13" t="s">
        <v>160</v>
      </c>
      <c r="F215" s="17">
        <v>1</v>
      </c>
      <c r="G215" s="18">
        <v>1.25</v>
      </c>
      <c r="H215" s="18">
        <v>1</v>
      </c>
      <c r="I215" s="18">
        <v>0</v>
      </c>
      <c r="J215" s="15">
        <f t="shared" si="8"/>
        <v>1.25</v>
      </c>
      <c r="K215" s="14"/>
      <c r="L215" s="14"/>
      <c r="M215" s="14"/>
    </row>
    <row r="216" spans="1:13" x14ac:dyDescent="0.3">
      <c r="A216" s="14"/>
      <c r="B216" s="14"/>
      <c r="C216" s="13" t="s">
        <v>26</v>
      </c>
      <c r="D216" s="26"/>
      <c r="E216" s="13" t="s">
        <v>17</v>
      </c>
      <c r="F216" s="17">
        <v>1</v>
      </c>
      <c r="G216" s="18">
        <v>3.25</v>
      </c>
      <c r="H216" s="18">
        <v>1.5</v>
      </c>
      <c r="I216" s="18">
        <v>0</v>
      </c>
      <c r="J216" s="15">
        <f t="shared" si="8"/>
        <v>4.88</v>
      </c>
      <c r="K216" s="14"/>
      <c r="L216" s="14"/>
      <c r="M216" s="14"/>
    </row>
    <row r="217" spans="1:13" x14ac:dyDescent="0.3">
      <c r="A217" s="14"/>
      <c r="B217" s="14"/>
      <c r="C217" s="14"/>
      <c r="D217" s="26"/>
      <c r="E217" s="14"/>
      <c r="F217" s="14"/>
      <c r="G217" s="14"/>
      <c r="H217" s="14"/>
      <c r="I217" s="14"/>
      <c r="J217" s="19" t="s">
        <v>161</v>
      </c>
      <c r="K217" s="20">
        <f>SUM(J210:J216)*1</f>
        <v>30.17</v>
      </c>
      <c r="L217" s="18">
        <v>43.48</v>
      </c>
      <c r="M217" s="20">
        <f>ROUND(K217*L217,2)</f>
        <v>1311.79</v>
      </c>
    </row>
    <row r="218" spans="1:13" ht="1.05" customHeight="1" x14ac:dyDescent="0.3">
      <c r="A218" s="21"/>
      <c r="B218" s="21"/>
      <c r="C218" s="21"/>
      <c r="D218" s="27"/>
      <c r="E218" s="21"/>
      <c r="F218" s="21"/>
      <c r="G218" s="21"/>
      <c r="H218" s="21"/>
      <c r="I218" s="21"/>
      <c r="J218" s="21"/>
      <c r="K218" s="21"/>
      <c r="L218" s="21"/>
      <c r="M218" s="21"/>
    </row>
    <row r="219" spans="1:13" x14ac:dyDescent="0.3">
      <c r="A219" s="12" t="s">
        <v>162</v>
      </c>
      <c r="B219" s="13" t="s">
        <v>22</v>
      </c>
      <c r="C219" s="13" t="s">
        <v>23</v>
      </c>
      <c r="D219" s="16" t="s">
        <v>163</v>
      </c>
      <c r="E219" s="14"/>
      <c r="F219" s="14"/>
      <c r="G219" s="14"/>
      <c r="H219" s="14"/>
      <c r="I219" s="14"/>
      <c r="J219" s="14"/>
      <c r="K219" s="15">
        <f>K230</f>
        <v>21.27</v>
      </c>
      <c r="L219" s="15">
        <f>L230</f>
        <v>53.41</v>
      </c>
      <c r="M219" s="15">
        <f>M230</f>
        <v>1136.03</v>
      </c>
    </row>
    <row r="220" spans="1:13" ht="64.8" x14ac:dyDescent="0.3">
      <c r="A220" s="14"/>
      <c r="B220" s="14"/>
      <c r="C220" s="14"/>
      <c r="D220" s="16" t="s">
        <v>164</v>
      </c>
      <c r="E220" s="14"/>
      <c r="F220" s="14"/>
      <c r="G220" s="14"/>
      <c r="H220" s="14"/>
      <c r="I220" s="14"/>
      <c r="J220" s="14"/>
      <c r="K220" s="14"/>
      <c r="L220" s="14"/>
      <c r="M220" s="14"/>
    </row>
    <row r="221" spans="1:13" x14ac:dyDescent="0.3">
      <c r="A221" s="14"/>
      <c r="B221" s="14"/>
      <c r="C221" s="13" t="s">
        <v>26</v>
      </c>
      <c r="D221" s="26"/>
      <c r="E221" s="13" t="s">
        <v>165</v>
      </c>
      <c r="F221" s="17">
        <v>1</v>
      </c>
      <c r="G221" s="18">
        <v>0.6</v>
      </c>
      <c r="H221" s="18">
        <v>1.1499999999999999</v>
      </c>
      <c r="I221" s="18">
        <v>0</v>
      </c>
      <c r="J221" s="15">
        <f t="shared" ref="J221:J229" si="9">OR(F221&lt;&gt;0,G221&lt;&gt;0,H221&lt;&gt;0,I221&lt;&gt;0)*(F221 + (F221 = 0))*(G221 + (G221 = 0))*(H221 + (H221 = 0))*(I221 + (I221 = 0))</f>
        <v>0.69</v>
      </c>
      <c r="K221" s="14"/>
      <c r="L221" s="14"/>
      <c r="M221" s="14"/>
    </row>
    <row r="222" spans="1:13" x14ac:dyDescent="0.3">
      <c r="A222" s="14"/>
      <c r="B222" s="14"/>
      <c r="C222" s="13" t="s">
        <v>26</v>
      </c>
      <c r="D222" s="26"/>
      <c r="E222" s="13" t="s">
        <v>17</v>
      </c>
      <c r="F222" s="17">
        <v>1</v>
      </c>
      <c r="G222" s="18">
        <v>0.9</v>
      </c>
      <c r="H222" s="18">
        <v>1.3</v>
      </c>
      <c r="I222" s="18">
        <v>0</v>
      </c>
      <c r="J222" s="15">
        <f t="shared" si="9"/>
        <v>1.17</v>
      </c>
      <c r="K222" s="14"/>
      <c r="L222" s="14"/>
      <c r="M222" s="14"/>
    </row>
    <row r="223" spans="1:13" x14ac:dyDescent="0.3">
      <c r="A223" s="14"/>
      <c r="B223" s="14"/>
      <c r="C223" s="13" t="s">
        <v>26</v>
      </c>
      <c r="D223" s="26"/>
      <c r="E223" s="13" t="s">
        <v>17</v>
      </c>
      <c r="F223" s="17">
        <v>1</v>
      </c>
      <c r="G223" s="18">
        <v>0.3</v>
      </c>
      <c r="H223" s="18">
        <v>1.2</v>
      </c>
      <c r="I223" s="18">
        <v>0</v>
      </c>
      <c r="J223" s="15">
        <f t="shared" si="9"/>
        <v>0.36</v>
      </c>
      <c r="K223" s="14"/>
      <c r="L223" s="14"/>
      <c r="M223" s="14"/>
    </row>
    <row r="224" spans="1:13" x14ac:dyDescent="0.3">
      <c r="A224" s="14"/>
      <c r="B224" s="14"/>
      <c r="C224" s="13" t="s">
        <v>26</v>
      </c>
      <c r="D224" s="26"/>
      <c r="E224" s="13" t="s">
        <v>166</v>
      </c>
      <c r="F224" s="17">
        <v>1</v>
      </c>
      <c r="G224" s="18">
        <v>3</v>
      </c>
      <c r="H224" s="18">
        <v>1.5</v>
      </c>
      <c r="I224" s="18">
        <v>0</v>
      </c>
      <c r="J224" s="15">
        <f t="shared" si="9"/>
        <v>4.5</v>
      </c>
      <c r="K224" s="14"/>
      <c r="L224" s="14"/>
      <c r="M224" s="14"/>
    </row>
    <row r="225" spans="1:13" x14ac:dyDescent="0.3">
      <c r="A225" s="14"/>
      <c r="B225" s="14"/>
      <c r="C225" s="13" t="s">
        <v>26</v>
      </c>
      <c r="D225" s="26"/>
      <c r="E225" s="13" t="s">
        <v>17</v>
      </c>
      <c r="F225" s="17">
        <v>1</v>
      </c>
      <c r="G225" s="18">
        <v>1.9</v>
      </c>
      <c r="H225" s="18">
        <v>2</v>
      </c>
      <c r="I225" s="18">
        <v>0</v>
      </c>
      <c r="J225" s="15">
        <f t="shared" si="9"/>
        <v>3.8</v>
      </c>
      <c r="K225" s="14"/>
      <c r="L225" s="14"/>
      <c r="M225" s="14"/>
    </row>
    <row r="226" spans="1:13" x14ac:dyDescent="0.3">
      <c r="A226" s="14"/>
      <c r="B226" s="14"/>
      <c r="C226" s="13" t="s">
        <v>26</v>
      </c>
      <c r="D226" s="26"/>
      <c r="E226" s="13" t="s">
        <v>17</v>
      </c>
      <c r="F226" s="17">
        <v>1</v>
      </c>
      <c r="G226" s="18">
        <v>2</v>
      </c>
      <c r="H226" s="18">
        <v>1.5</v>
      </c>
      <c r="I226" s="18">
        <v>0</v>
      </c>
      <c r="J226" s="15">
        <f t="shared" si="9"/>
        <v>3</v>
      </c>
      <c r="K226" s="14"/>
      <c r="L226" s="14"/>
      <c r="M226" s="14"/>
    </row>
    <row r="227" spans="1:13" x14ac:dyDescent="0.3">
      <c r="A227" s="14"/>
      <c r="B227" s="14"/>
      <c r="C227" s="13" t="s">
        <v>26</v>
      </c>
      <c r="D227" s="26"/>
      <c r="E227" s="13" t="s">
        <v>17</v>
      </c>
      <c r="F227" s="17">
        <v>1</v>
      </c>
      <c r="G227" s="18">
        <v>1.7</v>
      </c>
      <c r="H227" s="18">
        <v>1.5</v>
      </c>
      <c r="I227" s="18">
        <v>0</v>
      </c>
      <c r="J227" s="15">
        <f t="shared" si="9"/>
        <v>2.5499999999999998</v>
      </c>
      <c r="K227" s="14"/>
      <c r="L227" s="14"/>
      <c r="M227" s="14"/>
    </row>
    <row r="228" spans="1:13" x14ac:dyDescent="0.3">
      <c r="A228" s="14"/>
      <c r="B228" s="14"/>
      <c r="C228" s="13" t="s">
        <v>26</v>
      </c>
      <c r="D228" s="26"/>
      <c r="E228" s="13" t="s">
        <v>17</v>
      </c>
      <c r="F228" s="17">
        <v>1</v>
      </c>
      <c r="G228" s="18">
        <v>1.5</v>
      </c>
      <c r="H228" s="18">
        <v>1.6</v>
      </c>
      <c r="I228" s="18">
        <v>0</v>
      </c>
      <c r="J228" s="15">
        <f t="shared" si="9"/>
        <v>2.4</v>
      </c>
      <c r="K228" s="14"/>
      <c r="L228" s="14"/>
      <c r="M228" s="14"/>
    </row>
    <row r="229" spans="1:13" x14ac:dyDescent="0.3">
      <c r="A229" s="14"/>
      <c r="B229" s="14"/>
      <c r="C229" s="13" t="s">
        <v>26</v>
      </c>
      <c r="D229" s="26"/>
      <c r="E229" s="13" t="s">
        <v>167</v>
      </c>
      <c r="F229" s="17">
        <v>2</v>
      </c>
      <c r="G229" s="18">
        <v>1.4</v>
      </c>
      <c r="H229" s="18">
        <v>1</v>
      </c>
      <c r="I229" s="18">
        <v>0</v>
      </c>
      <c r="J229" s="15">
        <f t="shared" si="9"/>
        <v>2.8</v>
      </c>
      <c r="K229" s="14"/>
      <c r="L229" s="14"/>
      <c r="M229" s="14"/>
    </row>
    <row r="230" spans="1:13" x14ac:dyDescent="0.3">
      <c r="A230" s="14"/>
      <c r="B230" s="14"/>
      <c r="C230" s="14"/>
      <c r="D230" s="26"/>
      <c r="E230" s="14"/>
      <c r="F230" s="14"/>
      <c r="G230" s="14"/>
      <c r="H230" s="14"/>
      <c r="I230" s="14"/>
      <c r="J230" s="19" t="s">
        <v>168</v>
      </c>
      <c r="K230" s="20">
        <f>SUM(J221:J229)*1</f>
        <v>21.27</v>
      </c>
      <c r="L230" s="18">
        <v>53.41</v>
      </c>
      <c r="M230" s="20">
        <f>ROUND(K230*L230,2)</f>
        <v>1136.03</v>
      </c>
    </row>
    <row r="231" spans="1:13" ht="1.05" customHeight="1" x14ac:dyDescent="0.3">
      <c r="A231" s="21"/>
      <c r="B231" s="21"/>
      <c r="C231" s="21"/>
      <c r="D231" s="27"/>
      <c r="E231" s="21"/>
      <c r="F231" s="21"/>
      <c r="G231" s="21"/>
      <c r="H231" s="21"/>
      <c r="I231" s="21"/>
      <c r="J231" s="21"/>
      <c r="K231" s="21"/>
      <c r="L231" s="21"/>
      <c r="M231" s="21"/>
    </row>
    <row r="232" spans="1:13" ht="21.6" x14ac:dyDescent="0.3">
      <c r="A232" s="12" t="s">
        <v>169</v>
      </c>
      <c r="B232" s="13" t="s">
        <v>22</v>
      </c>
      <c r="C232" s="13" t="s">
        <v>23</v>
      </c>
      <c r="D232" s="16" t="s">
        <v>170</v>
      </c>
      <c r="E232" s="14"/>
      <c r="F232" s="14"/>
      <c r="G232" s="14"/>
      <c r="H232" s="14"/>
      <c r="I232" s="14"/>
      <c r="J232" s="14"/>
      <c r="K232" s="15">
        <f>K252</f>
        <v>199.1</v>
      </c>
      <c r="L232" s="15">
        <f>L252</f>
        <v>93.16</v>
      </c>
      <c r="M232" s="15">
        <f>M252</f>
        <v>18548.16</v>
      </c>
    </row>
    <row r="233" spans="1:13" ht="97.2" x14ac:dyDescent="0.3">
      <c r="A233" s="14"/>
      <c r="B233" s="14"/>
      <c r="C233" s="14"/>
      <c r="D233" s="16" t="s">
        <v>171</v>
      </c>
      <c r="E233" s="14"/>
      <c r="F233" s="14"/>
      <c r="G233" s="14"/>
      <c r="H233" s="14"/>
      <c r="I233" s="14"/>
      <c r="J233" s="14"/>
      <c r="K233" s="14"/>
      <c r="L233" s="14"/>
      <c r="M233" s="14"/>
    </row>
    <row r="234" spans="1:13" x14ac:dyDescent="0.3">
      <c r="A234" s="14"/>
      <c r="B234" s="14"/>
      <c r="C234" s="13" t="s">
        <v>26</v>
      </c>
      <c r="D234" s="26"/>
      <c r="E234" s="13" t="s">
        <v>172</v>
      </c>
      <c r="F234" s="17">
        <v>1</v>
      </c>
      <c r="G234" s="18">
        <v>35.700000000000003</v>
      </c>
      <c r="H234" s="18">
        <v>0</v>
      </c>
      <c r="I234" s="18">
        <v>0</v>
      </c>
      <c r="J234" s="15">
        <f t="shared" ref="J234:J251" si="10">OR(F234&lt;&gt;0,G234&lt;&gt;0,H234&lt;&gt;0,I234&lt;&gt;0)*(F234 + (F234 = 0))*(G234 + (G234 = 0))*(H234 + (H234 = 0))*(I234 + (I234 = 0))</f>
        <v>35.700000000000003</v>
      </c>
      <c r="K234" s="14"/>
      <c r="L234" s="14"/>
      <c r="M234" s="14"/>
    </row>
    <row r="235" spans="1:13" x14ac:dyDescent="0.3">
      <c r="A235" s="14"/>
      <c r="B235" s="14"/>
      <c r="C235" s="13" t="s">
        <v>26</v>
      </c>
      <c r="D235" s="26"/>
      <c r="E235" s="13" t="s">
        <v>17</v>
      </c>
      <c r="F235" s="17">
        <v>1</v>
      </c>
      <c r="G235" s="18">
        <v>33.4</v>
      </c>
      <c r="H235" s="18">
        <v>0</v>
      </c>
      <c r="I235" s="18">
        <v>0</v>
      </c>
      <c r="J235" s="15">
        <f t="shared" si="10"/>
        <v>33.4</v>
      </c>
      <c r="K235" s="14"/>
      <c r="L235" s="14"/>
      <c r="M235" s="14"/>
    </row>
    <row r="236" spans="1:13" x14ac:dyDescent="0.3">
      <c r="A236" s="14"/>
      <c r="B236" s="14"/>
      <c r="C236" s="13" t="s">
        <v>26</v>
      </c>
      <c r="D236" s="26"/>
      <c r="E236" s="13" t="s">
        <v>173</v>
      </c>
      <c r="F236" s="17">
        <v>1</v>
      </c>
      <c r="G236" s="18">
        <v>3.5</v>
      </c>
      <c r="H236" s="18">
        <v>0</v>
      </c>
      <c r="I236" s="18">
        <v>0</v>
      </c>
      <c r="J236" s="15">
        <f t="shared" si="10"/>
        <v>3.5</v>
      </c>
      <c r="K236" s="14"/>
      <c r="L236" s="14"/>
      <c r="M236" s="14"/>
    </row>
    <row r="237" spans="1:13" x14ac:dyDescent="0.3">
      <c r="A237" s="14"/>
      <c r="B237" s="14"/>
      <c r="C237" s="13" t="s">
        <v>26</v>
      </c>
      <c r="D237" s="26"/>
      <c r="E237" s="13" t="s">
        <v>174</v>
      </c>
      <c r="F237" s="17">
        <v>1</v>
      </c>
      <c r="G237" s="18">
        <v>15.9</v>
      </c>
      <c r="H237" s="18">
        <v>0</v>
      </c>
      <c r="I237" s="18">
        <v>0</v>
      </c>
      <c r="J237" s="15">
        <f t="shared" si="10"/>
        <v>15.9</v>
      </c>
      <c r="K237" s="14"/>
      <c r="L237" s="14"/>
      <c r="M237" s="14"/>
    </row>
    <row r="238" spans="1:13" x14ac:dyDescent="0.3">
      <c r="A238" s="14"/>
      <c r="B238" s="14"/>
      <c r="C238" s="13" t="s">
        <v>26</v>
      </c>
      <c r="D238" s="26"/>
      <c r="E238" s="13" t="s">
        <v>17</v>
      </c>
      <c r="F238" s="17">
        <v>1</v>
      </c>
      <c r="G238" s="18">
        <v>10.1</v>
      </c>
      <c r="H238" s="18">
        <v>0</v>
      </c>
      <c r="I238" s="18">
        <v>0</v>
      </c>
      <c r="J238" s="15">
        <f t="shared" si="10"/>
        <v>10.1</v>
      </c>
      <c r="K238" s="14"/>
      <c r="L238" s="14"/>
      <c r="M238" s="14"/>
    </row>
    <row r="239" spans="1:13" x14ac:dyDescent="0.3">
      <c r="A239" s="14"/>
      <c r="B239" s="14"/>
      <c r="C239" s="13" t="s">
        <v>26</v>
      </c>
      <c r="D239" s="26"/>
      <c r="E239" s="13" t="s">
        <v>17</v>
      </c>
      <c r="F239" s="17">
        <v>1</v>
      </c>
      <c r="G239" s="18">
        <v>9.6999999999999993</v>
      </c>
      <c r="H239" s="18">
        <v>0</v>
      </c>
      <c r="I239" s="18">
        <v>0</v>
      </c>
      <c r="J239" s="15">
        <f t="shared" si="10"/>
        <v>9.6999999999999993</v>
      </c>
      <c r="K239" s="14"/>
      <c r="L239" s="14"/>
      <c r="M239" s="14"/>
    </row>
    <row r="240" spans="1:13" x14ac:dyDescent="0.3">
      <c r="A240" s="14"/>
      <c r="B240" s="14"/>
      <c r="C240" s="13" t="s">
        <v>26</v>
      </c>
      <c r="D240" s="26"/>
      <c r="E240" s="13" t="s">
        <v>175</v>
      </c>
      <c r="F240" s="17">
        <v>1</v>
      </c>
      <c r="G240" s="18">
        <v>2.2999999999999998</v>
      </c>
      <c r="H240" s="18">
        <v>0</v>
      </c>
      <c r="I240" s="18">
        <v>0</v>
      </c>
      <c r="J240" s="15">
        <f t="shared" si="10"/>
        <v>2.2999999999999998</v>
      </c>
      <c r="K240" s="14"/>
      <c r="L240" s="14"/>
      <c r="M240" s="14"/>
    </row>
    <row r="241" spans="1:13" x14ac:dyDescent="0.3">
      <c r="A241" s="14"/>
      <c r="B241" s="14"/>
      <c r="C241" s="13" t="s">
        <v>26</v>
      </c>
      <c r="D241" s="26"/>
      <c r="E241" s="13" t="s">
        <v>176</v>
      </c>
      <c r="F241" s="17"/>
      <c r="G241" s="18"/>
      <c r="H241" s="18"/>
      <c r="I241" s="18"/>
      <c r="J241" s="15">
        <f t="shared" si="10"/>
        <v>0</v>
      </c>
      <c r="K241" s="14"/>
      <c r="L241" s="14"/>
      <c r="M241" s="14"/>
    </row>
    <row r="242" spans="1:13" x14ac:dyDescent="0.3">
      <c r="A242" s="14"/>
      <c r="B242" s="14"/>
      <c r="C242" s="13" t="s">
        <v>26</v>
      </c>
      <c r="D242" s="26"/>
      <c r="E242" s="13" t="s">
        <v>172</v>
      </c>
      <c r="F242" s="17"/>
      <c r="G242" s="18"/>
      <c r="H242" s="18"/>
      <c r="I242" s="18"/>
      <c r="J242" s="15">
        <f t="shared" si="10"/>
        <v>0</v>
      </c>
      <c r="K242" s="14"/>
      <c r="L242" s="14"/>
      <c r="M242" s="14"/>
    </row>
    <row r="243" spans="1:13" x14ac:dyDescent="0.3">
      <c r="A243" s="14"/>
      <c r="B243" s="14"/>
      <c r="C243" s="13" t="s">
        <v>26</v>
      </c>
      <c r="D243" s="26"/>
      <c r="E243" s="13" t="s">
        <v>177</v>
      </c>
      <c r="F243" s="17">
        <v>2</v>
      </c>
      <c r="G243" s="18">
        <v>7</v>
      </c>
      <c r="H243" s="18">
        <v>0</v>
      </c>
      <c r="I243" s="18">
        <v>0</v>
      </c>
      <c r="J243" s="15">
        <f t="shared" si="10"/>
        <v>14</v>
      </c>
      <c r="K243" s="14"/>
      <c r="L243" s="14"/>
      <c r="M243" s="14"/>
    </row>
    <row r="244" spans="1:13" x14ac:dyDescent="0.3">
      <c r="A244" s="14"/>
      <c r="B244" s="14"/>
      <c r="C244" s="13" t="s">
        <v>26</v>
      </c>
      <c r="D244" s="26"/>
      <c r="E244" s="13" t="s">
        <v>158</v>
      </c>
      <c r="F244" s="17">
        <v>1</v>
      </c>
      <c r="G244" s="18">
        <v>11.3</v>
      </c>
      <c r="H244" s="18">
        <v>0</v>
      </c>
      <c r="I244" s="18">
        <v>0</v>
      </c>
      <c r="J244" s="15">
        <f t="shared" si="10"/>
        <v>11.3</v>
      </c>
      <c r="K244" s="14"/>
      <c r="L244" s="14"/>
      <c r="M244" s="14"/>
    </row>
    <row r="245" spans="1:13" x14ac:dyDescent="0.3">
      <c r="A245" s="14"/>
      <c r="B245" s="14"/>
      <c r="C245" s="13" t="s">
        <v>26</v>
      </c>
      <c r="D245" s="26"/>
      <c r="E245" s="13" t="s">
        <v>178</v>
      </c>
      <c r="F245" s="17"/>
      <c r="G245" s="18"/>
      <c r="H245" s="18"/>
      <c r="I245" s="18"/>
      <c r="J245" s="15">
        <f t="shared" si="10"/>
        <v>0</v>
      </c>
      <c r="K245" s="14"/>
      <c r="L245" s="14"/>
      <c r="M245" s="14"/>
    </row>
    <row r="246" spans="1:13" x14ac:dyDescent="0.3">
      <c r="A246" s="14"/>
      <c r="B246" s="14"/>
      <c r="C246" s="13" t="s">
        <v>26</v>
      </c>
      <c r="D246" s="26"/>
      <c r="E246" s="13" t="s">
        <v>17</v>
      </c>
      <c r="F246" s="17">
        <v>1</v>
      </c>
      <c r="G246" s="18">
        <v>6.9</v>
      </c>
      <c r="H246" s="18">
        <v>0</v>
      </c>
      <c r="I246" s="18">
        <v>0</v>
      </c>
      <c r="J246" s="15">
        <f t="shared" si="10"/>
        <v>6.9</v>
      </c>
      <c r="K246" s="14"/>
      <c r="L246" s="14"/>
      <c r="M246" s="14"/>
    </row>
    <row r="247" spans="1:13" x14ac:dyDescent="0.3">
      <c r="A247" s="14"/>
      <c r="B247" s="14"/>
      <c r="C247" s="13" t="s">
        <v>26</v>
      </c>
      <c r="D247" s="26"/>
      <c r="E247" s="13" t="s">
        <v>17</v>
      </c>
      <c r="F247" s="17">
        <v>1</v>
      </c>
      <c r="G247" s="18">
        <v>8.4</v>
      </c>
      <c r="H247" s="18">
        <v>0</v>
      </c>
      <c r="I247" s="18">
        <v>0</v>
      </c>
      <c r="J247" s="15">
        <f t="shared" si="10"/>
        <v>8.4</v>
      </c>
      <c r="K247" s="14"/>
      <c r="L247" s="14"/>
      <c r="M247" s="14"/>
    </row>
    <row r="248" spans="1:13" x14ac:dyDescent="0.3">
      <c r="A248" s="14"/>
      <c r="B248" s="14"/>
      <c r="C248" s="13" t="s">
        <v>26</v>
      </c>
      <c r="D248" s="26"/>
      <c r="E248" s="13" t="s">
        <v>17</v>
      </c>
      <c r="F248" s="17">
        <v>1</v>
      </c>
      <c r="G248" s="18">
        <v>8.4</v>
      </c>
      <c r="H248" s="18">
        <v>0</v>
      </c>
      <c r="I248" s="18">
        <v>0</v>
      </c>
      <c r="J248" s="15">
        <f t="shared" si="10"/>
        <v>8.4</v>
      </c>
      <c r="K248" s="14"/>
      <c r="L248" s="14"/>
      <c r="M248" s="14"/>
    </row>
    <row r="249" spans="1:13" x14ac:dyDescent="0.3">
      <c r="A249" s="14"/>
      <c r="B249" s="14"/>
      <c r="C249" s="13" t="s">
        <v>26</v>
      </c>
      <c r="D249" s="26"/>
      <c r="E249" s="13" t="s">
        <v>179</v>
      </c>
      <c r="F249" s="17"/>
      <c r="G249" s="18"/>
      <c r="H249" s="18"/>
      <c r="I249" s="18"/>
      <c r="J249" s="15">
        <f t="shared" si="10"/>
        <v>0</v>
      </c>
      <c r="K249" s="14"/>
      <c r="L249" s="14"/>
      <c r="M249" s="14"/>
    </row>
    <row r="250" spans="1:13" x14ac:dyDescent="0.3">
      <c r="A250" s="14"/>
      <c r="B250" s="14"/>
      <c r="C250" s="13" t="s">
        <v>26</v>
      </c>
      <c r="D250" s="26"/>
      <c r="E250" s="13" t="s">
        <v>180</v>
      </c>
      <c r="F250" s="17">
        <v>1</v>
      </c>
      <c r="G250" s="18">
        <v>14.1</v>
      </c>
      <c r="H250" s="18">
        <v>0</v>
      </c>
      <c r="I250" s="18">
        <v>0</v>
      </c>
      <c r="J250" s="15">
        <f t="shared" si="10"/>
        <v>14.1</v>
      </c>
      <c r="K250" s="14"/>
      <c r="L250" s="14"/>
      <c r="M250" s="14"/>
    </row>
    <row r="251" spans="1:13" x14ac:dyDescent="0.3">
      <c r="A251" s="14"/>
      <c r="B251" s="14"/>
      <c r="C251" s="13" t="s">
        <v>26</v>
      </c>
      <c r="D251" s="26"/>
      <c r="E251" s="13" t="s">
        <v>17</v>
      </c>
      <c r="F251" s="17">
        <v>1</v>
      </c>
      <c r="G251" s="18">
        <v>25.4</v>
      </c>
      <c r="H251" s="18">
        <v>0</v>
      </c>
      <c r="I251" s="18">
        <v>0</v>
      </c>
      <c r="J251" s="15">
        <f t="shared" si="10"/>
        <v>25.4</v>
      </c>
      <c r="K251" s="14"/>
      <c r="L251" s="14"/>
      <c r="M251" s="14"/>
    </row>
    <row r="252" spans="1:13" x14ac:dyDescent="0.3">
      <c r="A252" s="14"/>
      <c r="B252" s="14"/>
      <c r="C252" s="14"/>
      <c r="D252" s="26"/>
      <c r="E252" s="14"/>
      <c r="F252" s="14"/>
      <c r="G252" s="14"/>
      <c r="H252" s="14"/>
      <c r="I252" s="14"/>
      <c r="J252" s="19" t="s">
        <v>181</v>
      </c>
      <c r="K252" s="20">
        <f>SUM(J234:J251)*1</f>
        <v>199.1</v>
      </c>
      <c r="L252" s="18">
        <v>93.16</v>
      </c>
      <c r="M252" s="20">
        <f>ROUND(K252*L252,2)</f>
        <v>18548.16</v>
      </c>
    </row>
    <row r="253" spans="1:13" ht="1.05" customHeight="1" x14ac:dyDescent="0.3">
      <c r="A253" s="21"/>
      <c r="B253" s="21"/>
      <c r="C253" s="21"/>
      <c r="D253" s="27"/>
      <c r="E253" s="21"/>
      <c r="F253" s="21"/>
      <c r="G253" s="21"/>
      <c r="H253" s="21"/>
      <c r="I253" s="21"/>
      <c r="J253" s="21"/>
      <c r="K253" s="21"/>
      <c r="L253" s="21"/>
      <c r="M253" s="21"/>
    </row>
    <row r="254" spans="1:13" x14ac:dyDescent="0.3">
      <c r="A254" s="12" t="s">
        <v>182</v>
      </c>
      <c r="B254" s="13" t="s">
        <v>22</v>
      </c>
      <c r="C254" s="13" t="s">
        <v>23</v>
      </c>
      <c r="D254" s="16" t="s">
        <v>183</v>
      </c>
      <c r="E254" s="14"/>
      <c r="F254" s="14"/>
      <c r="G254" s="14"/>
      <c r="H254" s="14"/>
      <c r="I254" s="14"/>
      <c r="J254" s="14"/>
      <c r="K254" s="15">
        <f>K256</f>
        <v>2.5</v>
      </c>
      <c r="L254" s="15">
        <f>L256</f>
        <v>33.54</v>
      </c>
      <c r="M254" s="15">
        <f>M256</f>
        <v>83.85</v>
      </c>
    </row>
    <row r="255" spans="1:13" x14ac:dyDescent="0.3">
      <c r="A255" s="14"/>
      <c r="B255" s="14"/>
      <c r="C255" s="13" t="s">
        <v>26</v>
      </c>
      <c r="D255" s="26"/>
      <c r="E255" s="13" t="s">
        <v>17</v>
      </c>
      <c r="F255" s="17">
        <v>1</v>
      </c>
      <c r="G255" s="18">
        <v>2.5</v>
      </c>
      <c r="H255" s="18">
        <v>0</v>
      </c>
      <c r="I255" s="18">
        <v>0</v>
      </c>
      <c r="J255" s="15">
        <f>OR(F255&lt;&gt;0,G255&lt;&gt;0,H255&lt;&gt;0,I255&lt;&gt;0)*(F255 + (F255 = 0))*(G255 + (G255 = 0))*(H255 + (H255 = 0))*(I255 + (I255 = 0))</f>
        <v>2.5</v>
      </c>
      <c r="K255" s="14"/>
      <c r="L255" s="14"/>
      <c r="M255" s="14"/>
    </row>
    <row r="256" spans="1:13" x14ac:dyDescent="0.3">
      <c r="A256" s="14"/>
      <c r="B256" s="14"/>
      <c r="C256" s="14"/>
      <c r="D256" s="26"/>
      <c r="E256" s="14"/>
      <c r="F256" s="14"/>
      <c r="G256" s="14"/>
      <c r="H256" s="14"/>
      <c r="I256" s="14"/>
      <c r="J256" s="19" t="s">
        <v>184</v>
      </c>
      <c r="K256" s="20">
        <f>J255*1</f>
        <v>2.5</v>
      </c>
      <c r="L256" s="18">
        <v>33.54</v>
      </c>
      <c r="M256" s="20">
        <f>ROUND(K256*L256,2)</f>
        <v>83.85</v>
      </c>
    </row>
    <row r="257" spans="1:13" ht="1.05" customHeight="1" x14ac:dyDescent="0.3">
      <c r="A257" s="21"/>
      <c r="B257" s="21"/>
      <c r="C257" s="21"/>
      <c r="D257" s="27"/>
      <c r="E257" s="21"/>
      <c r="F257" s="21"/>
      <c r="G257" s="21"/>
      <c r="H257" s="21"/>
      <c r="I257" s="21"/>
      <c r="J257" s="21"/>
      <c r="K257" s="21"/>
      <c r="L257" s="21"/>
      <c r="M257" s="21"/>
    </row>
    <row r="258" spans="1:13" x14ac:dyDescent="0.3">
      <c r="A258" s="12" t="s">
        <v>185</v>
      </c>
      <c r="B258" s="13" t="s">
        <v>22</v>
      </c>
      <c r="C258" s="13" t="s">
        <v>23</v>
      </c>
      <c r="D258" s="16" t="s">
        <v>186</v>
      </c>
      <c r="E258" s="14"/>
      <c r="F258" s="14"/>
      <c r="G258" s="14"/>
      <c r="H258" s="14"/>
      <c r="I258" s="14"/>
      <c r="J258" s="14"/>
      <c r="K258" s="15">
        <f>K262</f>
        <v>47.5</v>
      </c>
      <c r="L258" s="15">
        <f>L262</f>
        <v>31.05</v>
      </c>
      <c r="M258" s="15">
        <f>M262</f>
        <v>1474.88</v>
      </c>
    </row>
    <row r="259" spans="1:13" x14ac:dyDescent="0.3">
      <c r="A259" s="14"/>
      <c r="B259" s="14"/>
      <c r="C259" s="13" t="s">
        <v>26</v>
      </c>
      <c r="D259" s="26"/>
      <c r="E259" s="13" t="s">
        <v>17</v>
      </c>
      <c r="F259" s="17">
        <v>1</v>
      </c>
      <c r="G259" s="18">
        <v>2.5</v>
      </c>
      <c r="H259" s="18">
        <v>0</v>
      </c>
      <c r="I259" s="18">
        <v>0</v>
      </c>
      <c r="J259" s="15">
        <f>OR(F259&lt;&gt;0,G259&lt;&gt;0,H259&lt;&gt;0,I259&lt;&gt;0)*(F259 + (F259 = 0))*(G259 + (G259 = 0))*(H259 + (H259 = 0))*(I259 + (I259 = 0))</f>
        <v>2.5</v>
      </c>
      <c r="K259" s="14"/>
      <c r="L259" s="14"/>
      <c r="M259" s="14"/>
    </row>
    <row r="260" spans="1:13" x14ac:dyDescent="0.3">
      <c r="A260" s="14"/>
      <c r="B260" s="14"/>
      <c r="C260" s="13" t="s">
        <v>26</v>
      </c>
      <c r="D260" s="26"/>
      <c r="E260" s="13" t="s">
        <v>17</v>
      </c>
      <c r="F260" s="17">
        <v>1</v>
      </c>
      <c r="G260" s="18">
        <v>2.5</v>
      </c>
      <c r="H260" s="18">
        <v>0</v>
      </c>
      <c r="I260" s="18">
        <v>0</v>
      </c>
      <c r="J260" s="15">
        <f>OR(F260&lt;&gt;0,G260&lt;&gt;0,H260&lt;&gt;0,I260&lt;&gt;0)*(F260 + (F260 = 0))*(G260 + (G260 = 0))*(H260 + (H260 = 0))*(I260 + (I260 = 0))</f>
        <v>2.5</v>
      </c>
      <c r="K260" s="14"/>
      <c r="L260" s="14"/>
      <c r="M260" s="14"/>
    </row>
    <row r="261" spans="1:13" x14ac:dyDescent="0.3">
      <c r="A261" s="14"/>
      <c r="B261" s="14"/>
      <c r="C261" s="13" t="s">
        <v>26</v>
      </c>
      <c r="D261" s="26"/>
      <c r="E261" s="13" t="s">
        <v>17</v>
      </c>
      <c r="F261" s="17">
        <v>1</v>
      </c>
      <c r="G261" s="18">
        <v>42.5</v>
      </c>
      <c r="H261" s="18">
        <v>0</v>
      </c>
      <c r="I261" s="18">
        <v>0</v>
      </c>
      <c r="J261" s="15">
        <f>OR(F261&lt;&gt;0,G261&lt;&gt;0,H261&lt;&gt;0,I261&lt;&gt;0)*(F261 + (F261 = 0))*(G261 + (G261 = 0))*(H261 + (H261 = 0))*(I261 + (I261 = 0))</f>
        <v>42.5</v>
      </c>
      <c r="K261" s="14"/>
      <c r="L261" s="14"/>
      <c r="M261" s="14"/>
    </row>
    <row r="262" spans="1:13" x14ac:dyDescent="0.3">
      <c r="A262" s="14"/>
      <c r="B262" s="14"/>
      <c r="C262" s="14"/>
      <c r="D262" s="26"/>
      <c r="E262" s="14"/>
      <c r="F262" s="14"/>
      <c r="G262" s="14"/>
      <c r="H262" s="14"/>
      <c r="I262" s="14"/>
      <c r="J262" s="19" t="s">
        <v>187</v>
      </c>
      <c r="K262" s="20">
        <f>SUM(J259:J261)*1</f>
        <v>47.5</v>
      </c>
      <c r="L262" s="18">
        <v>31.05</v>
      </c>
      <c r="M262" s="20">
        <f>ROUND(K262*L262,2)</f>
        <v>1474.88</v>
      </c>
    </row>
    <row r="263" spans="1:13" ht="1.05" customHeight="1" x14ac:dyDescent="0.3">
      <c r="A263" s="21"/>
      <c r="B263" s="21"/>
      <c r="C263" s="21"/>
      <c r="D263" s="27"/>
      <c r="E263" s="21"/>
      <c r="F263" s="21"/>
      <c r="G263" s="21"/>
      <c r="H263" s="21"/>
      <c r="I263" s="21"/>
      <c r="J263" s="21"/>
      <c r="K263" s="21"/>
      <c r="L263" s="21"/>
      <c r="M263" s="21"/>
    </row>
    <row r="264" spans="1:13" x14ac:dyDescent="0.3">
      <c r="A264" s="12" t="s">
        <v>188</v>
      </c>
      <c r="B264" s="13" t="s">
        <v>22</v>
      </c>
      <c r="C264" s="13" t="s">
        <v>23</v>
      </c>
      <c r="D264" s="16" t="s">
        <v>189</v>
      </c>
      <c r="E264" s="14"/>
      <c r="F264" s="14"/>
      <c r="G264" s="14"/>
      <c r="H264" s="14"/>
      <c r="I264" s="14"/>
      <c r="J264" s="14"/>
      <c r="K264" s="15">
        <f>K267</f>
        <v>10.7</v>
      </c>
      <c r="L264" s="15">
        <f>L267</f>
        <v>11.18</v>
      </c>
      <c r="M264" s="15">
        <f>M267</f>
        <v>119.63</v>
      </c>
    </row>
    <row r="265" spans="1:13" ht="97.2" x14ac:dyDescent="0.3">
      <c r="A265" s="14"/>
      <c r="B265" s="14"/>
      <c r="C265" s="14"/>
      <c r="D265" s="16" t="s">
        <v>190</v>
      </c>
      <c r="E265" s="14"/>
      <c r="F265" s="14"/>
      <c r="G265" s="14"/>
      <c r="H265" s="14"/>
      <c r="I265" s="14"/>
      <c r="J265" s="14"/>
      <c r="K265" s="14"/>
      <c r="L265" s="14"/>
      <c r="M265" s="14"/>
    </row>
    <row r="266" spans="1:13" x14ac:dyDescent="0.3">
      <c r="A266" s="14"/>
      <c r="B266" s="14"/>
      <c r="C266" s="13" t="s">
        <v>26</v>
      </c>
      <c r="D266" s="26"/>
      <c r="E266" s="13" t="s">
        <v>191</v>
      </c>
      <c r="F266" s="17">
        <v>1</v>
      </c>
      <c r="G266" s="18">
        <v>10.7</v>
      </c>
      <c r="H266" s="18">
        <v>0</v>
      </c>
      <c r="I266" s="18">
        <v>0</v>
      </c>
      <c r="J266" s="15">
        <f>OR(F266&lt;&gt;0,G266&lt;&gt;0,H266&lt;&gt;0,I266&lt;&gt;0)*(F266 + (F266 = 0))*(G266 + (G266 = 0))*(H266 + (H266 = 0))*(I266 + (I266 = 0))</f>
        <v>10.7</v>
      </c>
      <c r="K266" s="14"/>
      <c r="L266" s="14"/>
      <c r="M266" s="14"/>
    </row>
    <row r="267" spans="1:13" x14ac:dyDescent="0.3">
      <c r="A267" s="14"/>
      <c r="B267" s="14"/>
      <c r="C267" s="14"/>
      <c r="D267" s="26"/>
      <c r="E267" s="14"/>
      <c r="F267" s="14"/>
      <c r="G267" s="14"/>
      <c r="H267" s="14"/>
      <c r="I267" s="14"/>
      <c r="J267" s="19" t="s">
        <v>192</v>
      </c>
      <c r="K267" s="20">
        <f>J266*1</f>
        <v>10.7</v>
      </c>
      <c r="L267" s="18">
        <v>11.18</v>
      </c>
      <c r="M267" s="20">
        <f>ROUND(K267*L267,2)</f>
        <v>119.63</v>
      </c>
    </row>
    <row r="268" spans="1:13" ht="1.05" customHeight="1" x14ac:dyDescent="0.3">
      <c r="A268" s="21"/>
      <c r="B268" s="21"/>
      <c r="C268" s="21"/>
      <c r="D268" s="27"/>
      <c r="E268" s="21"/>
      <c r="F268" s="21"/>
      <c r="G268" s="21"/>
      <c r="H268" s="21"/>
      <c r="I268" s="21"/>
      <c r="J268" s="21"/>
      <c r="K268" s="21"/>
      <c r="L268" s="21"/>
      <c r="M268" s="21"/>
    </row>
    <row r="269" spans="1:13" x14ac:dyDescent="0.3">
      <c r="A269" s="12" t="s">
        <v>193</v>
      </c>
      <c r="B269" s="13" t="s">
        <v>22</v>
      </c>
      <c r="C269" s="13" t="s">
        <v>23</v>
      </c>
      <c r="D269" s="16" t="s">
        <v>194</v>
      </c>
      <c r="E269" s="14"/>
      <c r="F269" s="14"/>
      <c r="G269" s="14"/>
      <c r="H269" s="14"/>
      <c r="I269" s="14"/>
      <c r="J269" s="14"/>
      <c r="K269" s="15">
        <f>K273</f>
        <v>23.9</v>
      </c>
      <c r="L269" s="15">
        <f>L273</f>
        <v>9.94</v>
      </c>
      <c r="M269" s="15">
        <f>M273</f>
        <v>237.57</v>
      </c>
    </row>
    <row r="270" spans="1:13" ht="97.2" x14ac:dyDescent="0.3">
      <c r="A270" s="14"/>
      <c r="B270" s="14"/>
      <c r="C270" s="14"/>
      <c r="D270" s="16" t="s">
        <v>195</v>
      </c>
      <c r="E270" s="14"/>
      <c r="F270" s="14"/>
      <c r="G270" s="14"/>
      <c r="H270" s="14"/>
      <c r="I270" s="14"/>
      <c r="J270" s="14"/>
      <c r="K270" s="14"/>
      <c r="L270" s="14"/>
      <c r="M270" s="14"/>
    </row>
    <row r="271" spans="1:13" x14ac:dyDescent="0.3">
      <c r="A271" s="14"/>
      <c r="B271" s="14"/>
      <c r="C271" s="13" t="s">
        <v>26</v>
      </c>
      <c r="D271" s="26"/>
      <c r="E271" s="13" t="s">
        <v>17</v>
      </c>
      <c r="F271" s="17">
        <v>1</v>
      </c>
      <c r="G271" s="18">
        <v>16</v>
      </c>
      <c r="H271" s="18">
        <v>0</v>
      </c>
      <c r="I271" s="18">
        <v>0</v>
      </c>
      <c r="J271" s="15">
        <f>OR(F271&lt;&gt;0,G271&lt;&gt;0,H271&lt;&gt;0,I271&lt;&gt;0)*(F271 + (F271 = 0))*(G271 + (G271 = 0))*(H271 + (H271 = 0))*(I271 + (I271 = 0))</f>
        <v>16</v>
      </c>
      <c r="K271" s="14"/>
      <c r="L271" s="14"/>
      <c r="M271" s="14"/>
    </row>
    <row r="272" spans="1:13" x14ac:dyDescent="0.3">
      <c r="A272" s="14"/>
      <c r="B272" s="14"/>
      <c r="C272" s="13" t="s">
        <v>26</v>
      </c>
      <c r="D272" s="26"/>
      <c r="E272" s="13" t="s">
        <v>17</v>
      </c>
      <c r="F272" s="17">
        <v>1</v>
      </c>
      <c r="G272" s="18">
        <v>7.9</v>
      </c>
      <c r="H272" s="18">
        <v>0</v>
      </c>
      <c r="I272" s="18">
        <v>0</v>
      </c>
      <c r="J272" s="15">
        <f>OR(F272&lt;&gt;0,G272&lt;&gt;0,H272&lt;&gt;0,I272&lt;&gt;0)*(F272 + (F272 = 0))*(G272 + (G272 = 0))*(H272 + (H272 = 0))*(I272 + (I272 = 0))</f>
        <v>7.9</v>
      </c>
      <c r="K272" s="14"/>
      <c r="L272" s="14"/>
      <c r="M272" s="14"/>
    </row>
    <row r="273" spans="1:13" x14ac:dyDescent="0.3">
      <c r="A273" s="14"/>
      <c r="B273" s="14"/>
      <c r="C273" s="14"/>
      <c r="D273" s="26"/>
      <c r="E273" s="14"/>
      <c r="F273" s="14"/>
      <c r="G273" s="14"/>
      <c r="H273" s="14"/>
      <c r="I273" s="14"/>
      <c r="J273" s="19" t="s">
        <v>196</v>
      </c>
      <c r="K273" s="20">
        <f>SUM(J271:J272)*1</f>
        <v>23.9</v>
      </c>
      <c r="L273" s="18">
        <v>9.94</v>
      </c>
      <c r="M273" s="20">
        <f>ROUND(K273*L273,2)</f>
        <v>237.57</v>
      </c>
    </row>
    <row r="274" spans="1:13" ht="1.05" customHeight="1" x14ac:dyDescent="0.3">
      <c r="A274" s="21"/>
      <c r="B274" s="21"/>
      <c r="C274" s="21"/>
      <c r="D274" s="27"/>
      <c r="E274" s="21"/>
      <c r="F274" s="21"/>
      <c r="G274" s="21"/>
      <c r="H274" s="21"/>
      <c r="I274" s="21"/>
      <c r="J274" s="21"/>
      <c r="K274" s="21"/>
      <c r="L274" s="21"/>
      <c r="M274" s="21"/>
    </row>
    <row r="275" spans="1:13" x14ac:dyDescent="0.3">
      <c r="A275" s="12" t="s">
        <v>197</v>
      </c>
      <c r="B275" s="13" t="s">
        <v>22</v>
      </c>
      <c r="C275" s="13" t="s">
        <v>23</v>
      </c>
      <c r="D275" s="16" t="s">
        <v>198</v>
      </c>
      <c r="E275" s="14"/>
      <c r="F275" s="14"/>
      <c r="G275" s="14"/>
      <c r="H275" s="14"/>
      <c r="I275" s="14"/>
      <c r="J275" s="14"/>
      <c r="K275" s="15">
        <f>K278</f>
        <v>60.5</v>
      </c>
      <c r="L275" s="15">
        <f>L278</f>
        <v>9.19</v>
      </c>
      <c r="M275" s="15">
        <f>M278</f>
        <v>556</v>
      </c>
    </row>
    <row r="276" spans="1:13" ht="97.2" x14ac:dyDescent="0.3">
      <c r="A276" s="14"/>
      <c r="B276" s="14"/>
      <c r="C276" s="14"/>
      <c r="D276" s="16" t="s">
        <v>199</v>
      </c>
      <c r="E276" s="14"/>
      <c r="F276" s="14"/>
      <c r="G276" s="14"/>
      <c r="H276" s="14"/>
      <c r="I276" s="14"/>
      <c r="J276" s="14"/>
      <c r="K276" s="14"/>
      <c r="L276" s="14"/>
      <c r="M276" s="14"/>
    </row>
    <row r="277" spans="1:13" x14ac:dyDescent="0.3">
      <c r="A277" s="14"/>
      <c r="B277" s="14"/>
      <c r="C277" s="13" t="s">
        <v>26</v>
      </c>
      <c r="D277" s="26"/>
      <c r="E277" s="13" t="s">
        <v>200</v>
      </c>
      <c r="F277" s="17">
        <v>1</v>
      </c>
      <c r="G277" s="18">
        <v>60.5</v>
      </c>
      <c r="H277" s="18">
        <v>0</v>
      </c>
      <c r="I277" s="18">
        <v>0</v>
      </c>
      <c r="J277" s="15">
        <f>OR(F277&lt;&gt;0,G277&lt;&gt;0,H277&lt;&gt;0,I277&lt;&gt;0)*(F277 + (F277 = 0))*(G277 + (G277 = 0))*(H277 + (H277 = 0))*(I277 + (I277 = 0))</f>
        <v>60.5</v>
      </c>
      <c r="K277" s="14"/>
      <c r="L277" s="14"/>
      <c r="M277" s="14"/>
    </row>
    <row r="278" spans="1:13" x14ac:dyDescent="0.3">
      <c r="A278" s="14"/>
      <c r="B278" s="14"/>
      <c r="C278" s="14"/>
      <c r="D278" s="26"/>
      <c r="E278" s="14"/>
      <c r="F278" s="14"/>
      <c r="G278" s="14"/>
      <c r="H278" s="14"/>
      <c r="I278" s="14"/>
      <c r="J278" s="19" t="s">
        <v>201</v>
      </c>
      <c r="K278" s="20">
        <f>J277*1</f>
        <v>60.5</v>
      </c>
      <c r="L278" s="18">
        <v>9.19</v>
      </c>
      <c r="M278" s="20">
        <f>ROUND(K278*L278,2)</f>
        <v>556</v>
      </c>
    </row>
    <row r="279" spans="1:13" ht="1.05" customHeight="1" x14ac:dyDescent="0.3">
      <c r="A279" s="21"/>
      <c r="B279" s="21"/>
      <c r="C279" s="21"/>
      <c r="D279" s="27"/>
      <c r="E279" s="21"/>
      <c r="F279" s="21"/>
      <c r="G279" s="21"/>
      <c r="H279" s="21"/>
      <c r="I279" s="21"/>
      <c r="J279" s="21"/>
      <c r="K279" s="21"/>
      <c r="L279" s="21"/>
      <c r="M279" s="21"/>
    </row>
    <row r="280" spans="1:13" x14ac:dyDescent="0.3">
      <c r="A280" s="12" t="s">
        <v>202</v>
      </c>
      <c r="B280" s="13" t="s">
        <v>22</v>
      </c>
      <c r="C280" s="13" t="s">
        <v>203</v>
      </c>
      <c r="D280" s="16" t="s">
        <v>204</v>
      </c>
      <c r="E280" s="14"/>
      <c r="F280" s="14"/>
      <c r="G280" s="14"/>
      <c r="H280" s="14"/>
      <c r="I280" s="14"/>
      <c r="J280" s="14"/>
      <c r="K280" s="15">
        <f>K284</f>
        <v>14.75</v>
      </c>
      <c r="L280" s="15">
        <f>L284</f>
        <v>72.040000000000006</v>
      </c>
      <c r="M280" s="15">
        <f>M284</f>
        <v>1062.5899999999999</v>
      </c>
    </row>
    <row r="281" spans="1:13" ht="75.599999999999994" x14ac:dyDescent="0.3">
      <c r="A281" s="14"/>
      <c r="B281" s="14"/>
      <c r="C281" s="14"/>
      <c r="D281" s="16" t="s">
        <v>205</v>
      </c>
      <c r="E281" s="14"/>
      <c r="F281" s="14"/>
      <c r="G281" s="14"/>
      <c r="H281" s="14"/>
      <c r="I281" s="14"/>
      <c r="J281" s="14"/>
      <c r="K281" s="14"/>
      <c r="L281" s="14"/>
      <c r="M281" s="14"/>
    </row>
    <row r="282" spans="1:13" x14ac:dyDescent="0.3">
      <c r="A282" s="14"/>
      <c r="B282" s="14"/>
      <c r="C282" s="13" t="s">
        <v>26</v>
      </c>
      <c r="D282" s="26"/>
      <c r="E282" s="13" t="s">
        <v>206</v>
      </c>
      <c r="F282" s="17">
        <v>1</v>
      </c>
      <c r="G282" s="18">
        <v>5.45</v>
      </c>
      <c r="H282" s="18">
        <v>0</v>
      </c>
      <c r="I282" s="18">
        <v>0</v>
      </c>
      <c r="J282" s="15">
        <f>OR(F282&lt;&gt;0,G282&lt;&gt;0,H282&lt;&gt;0,I282&lt;&gt;0)*(F282 + (F282 = 0))*(G282 + (G282 = 0))*(H282 + (H282 = 0))*(I282 + (I282 = 0))</f>
        <v>5.45</v>
      </c>
      <c r="K282" s="14"/>
      <c r="L282" s="14"/>
      <c r="M282" s="14"/>
    </row>
    <row r="283" spans="1:13" x14ac:dyDescent="0.3">
      <c r="A283" s="14"/>
      <c r="B283" s="14"/>
      <c r="C283" s="13" t="s">
        <v>26</v>
      </c>
      <c r="D283" s="26"/>
      <c r="E283" s="13" t="s">
        <v>17</v>
      </c>
      <c r="F283" s="17">
        <v>1</v>
      </c>
      <c r="G283" s="18">
        <v>9.3000000000000007</v>
      </c>
      <c r="H283" s="18">
        <v>0</v>
      </c>
      <c r="I283" s="18">
        <v>0</v>
      </c>
      <c r="J283" s="15">
        <f>OR(F283&lt;&gt;0,G283&lt;&gt;0,H283&lt;&gt;0,I283&lt;&gt;0)*(F283 + (F283 = 0))*(G283 + (G283 = 0))*(H283 + (H283 = 0))*(I283 + (I283 = 0))</f>
        <v>9.3000000000000007</v>
      </c>
      <c r="K283" s="14"/>
      <c r="L283" s="14"/>
      <c r="M283" s="14"/>
    </row>
    <row r="284" spans="1:13" x14ac:dyDescent="0.3">
      <c r="A284" s="14"/>
      <c r="B284" s="14"/>
      <c r="C284" s="14"/>
      <c r="D284" s="26"/>
      <c r="E284" s="14"/>
      <c r="F284" s="14"/>
      <c r="G284" s="14"/>
      <c r="H284" s="14"/>
      <c r="I284" s="14"/>
      <c r="J284" s="19" t="s">
        <v>207</v>
      </c>
      <c r="K284" s="20">
        <f>SUM(J282:J283)*1</f>
        <v>14.75</v>
      </c>
      <c r="L284" s="18">
        <v>72.040000000000006</v>
      </c>
      <c r="M284" s="20">
        <f>ROUND(K284*L284,2)</f>
        <v>1062.5899999999999</v>
      </c>
    </row>
    <row r="285" spans="1:13" ht="1.05" customHeight="1" x14ac:dyDescent="0.3">
      <c r="A285" s="21"/>
      <c r="B285" s="21"/>
      <c r="C285" s="21"/>
      <c r="D285" s="27"/>
      <c r="E285" s="21"/>
      <c r="F285" s="21"/>
      <c r="G285" s="21"/>
      <c r="H285" s="21"/>
      <c r="I285" s="21"/>
      <c r="J285" s="21"/>
      <c r="K285" s="21"/>
      <c r="L285" s="21"/>
      <c r="M285" s="21"/>
    </row>
    <row r="286" spans="1:13" x14ac:dyDescent="0.3">
      <c r="A286" s="12" t="s">
        <v>208</v>
      </c>
      <c r="B286" s="13" t="s">
        <v>22</v>
      </c>
      <c r="C286" s="13" t="s">
        <v>203</v>
      </c>
      <c r="D286" s="16" t="s">
        <v>209</v>
      </c>
      <c r="E286" s="14"/>
      <c r="F286" s="14"/>
      <c r="G286" s="14"/>
      <c r="H286" s="14"/>
      <c r="I286" s="14"/>
      <c r="J286" s="14"/>
      <c r="K286" s="15">
        <f>K289</f>
        <v>7.6</v>
      </c>
      <c r="L286" s="15">
        <f>L289</f>
        <v>68.319999999999993</v>
      </c>
      <c r="M286" s="15">
        <f>M289</f>
        <v>519.23</v>
      </c>
    </row>
    <row r="287" spans="1:13" ht="54" x14ac:dyDescent="0.3">
      <c r="A287" s="14"/>
      <c r="B287" s="14"/>
      <c r="C287" s="14"/>
      <c r="D287" s="16" t="s">
        <v>210</v>
      </c>
      <c r="E287" s="14"/>
      <c r="F287" s="14"/>
      <c r="G287" s="14"/>
      <c r="H287" s="14"/>
      <c r="I287" s="14"/>
      <c r="J287" s="14"/>
      <c r="K287" s="14"/>
      <c r="L287" s="14"/>
      <c r="M287" s="14"/>
    </row>
    <row r="288" spans="1:13" x14ac:dyDescent="0.3">
      <c r="A288" s="14"/>
      <c r="B288" s="14"/>
      <c r="C288" s="13" t="s">
        <v>26</v>
      </c>
      <c r="D288" s="26"/>
      <c r="E288" s="13" t="s">
        <v>177</v>
      </c>
      <c r="F288" s="17">
        <v>4</v>
      </c>
      <c r="G288" s="18">
        <v>1.9</v>
      </c>
      <c r="H288" s="18">
        <v>0</v>
      </c>
      <c r="I288" s="18">
        <v>0</v>
      </c>
      <c r="J288" s="15">
        <f>OR(F288&lt;&gt;0,G288&lt;&gt;0,H288&lt;&gt;0,I288&lt;&gt;0)*(F288 + (F288 = 0))*(G288 + (G288 = 0))*(H288 + (H288 = 0))*(I288 + (I288 = 0))</f>
        <v>7.6</v>
      </c>
      <c r="K288" s="14"/>
      <c r="L288" s="14"/>
      <c r="M288" s="14"/>
    </row>
    <row r="289" spans="1:13" x14ac:dyDescent="0.3">
      <c r="A289" s="14"/>
      <c r="B289" s="14"/>
      <c r="C289" s="14"/>
      <c r="D289" s="26"/>
      <c r="E289" s="14"/>
      <c r="F289" s="14"/>
      <c r="G289" s="14"/>
      <c r="H289" s="14"/>
      <c r="I289" s="14"/>
      <c r="J289" s="19" t="s">
        <v>211</v>
      </c>
      <c r="K289" s="20">
        <f>J288*1</f>
        <v>7.6</v>
      </c>
      <c r="L289" s="18">
        <v>68.319999999999993</v>
      </c>
      <c r="M289" s="20">
        <f>ROUND(K289*L289,2)</f>
        <v>519.23</v>
      </c>
    </row>
    <row r="290" spans="1:13" ht="1.05" customHeight="1" x14ac:dyDescent="0.3">
      <c r="A290" s="21"/>
      <c r="B290" s="21"/>
      <c r="C290" s="21"/>
      <c r="D290" s="27"/>
      <c r="E290" s="21"/>
      <c r="F290" s="21"/>
      <c r="G290" s="21"/>
      <c r="H290" s="21"/>
      <c r="I290" s="21"/>
      <c r="J290" s="21"/>
      <c r="K290" s="21"/>
      <c r="L290" s="21"/>
      <c r="M290" s="21"/>
    </row>
    <row r="291" spans="1:13" ht="21.6" x14ac:dyDescent="0.3">
      <c r="A291" s="12" t="s">
        <v>212</v>
      </c>
      <c r="B291" s="13" t="s">
        <v>22</v>
      </c>
      <c r="C291" s="13" t="s">
        <v>23</v>
      </c>
      <c r="D291" s="16" t="s">
        <v>213</v>
      </c>
      <c r="E291" s="14"/>
      <c r="F291" s="14"/>
      <c r="G291" s="14"/>
      <c r="H291" s="14"/>
      <c r="I291" s="14"/>
      <c r="J291" s="14"/>
      <c r="K291" s="15">
        <f>K304</f>
        <v>88.5</v>
      </c>
      <c r="L291" s="15">
        <f>L304</f>
        <v>47.2</v>
      </c>
      <c r="M291" s="15">
        <f>M304</f>
        <v>4177.2</v>
      </c>
    </row>
    <row r="292" spans="1:13" ht="183.6" x14ac:dyDescent="0.3">
      <c r="A292" s="14"/>
      <c r="B292" s="14"/>
      <c r="C292" s="14"/>
      <c r="D292" s="16" t="s">
        <v>214</v>
      </c>
      <c r="E292" s="14"/>
      <c r="F292" s="14"/>
      <c r="G292" s="14"/>
      <c r="H292" s="14"/>
      <c r="I292" s="14"/>
      <c r="J292" s="14"/>
      <c r="K292" s="14"/>
      <c r="L292" s="14"/>
      <c r="M292" s="14"/>
    </row>
    <row r="293" spans="1:13" x14ac:dyDescent="0.3">
      <c r="A293" s="14"/>
      <c r="B293" s="14"/>
      <c r="C293" s="13" t="s">
        <v>26</v>
      </c>
      <c r="D293" s="26"/>
      <c r="E293" s="13" t="s">
        <v>176</v>
      </c>
      <c r="F293" s="17"/>
      <c r="G293" s="18"/>
      <c r="H293" s="18"/>
      <c r="I293" s="18"/>
      <c r="J293" s="15">
        <f t="shared" ref="J293:J303" si="11">OR(F293&lt;&gt;0,G293&lt;&gt;0,H293&lt;&gt;0,I293&lt;&gt;0)*(F293 + (F293 = 0))*(G293 + (G293 = 0))*(H293 + (H293 = 0))*(I293 + (I293 = 0))</f>
        <v>0</v>
      </c>
      <c r="K293" s="14"/>
      <c r="L293" s="14"/>
      <c r="M293" s="14"/>
    </row>
    <row r="294" spans="1:13" x14ac:dyDescent="0.3">
      <c r="A294" s="14"/>
      <c r="B294" s="14"/>
      <c r="C294" s="13" t="s">
        <v>26</v>
      </c>
      <c r="D294" s="26"/>
      <c r="E294" s="13" t="s">
        <v>172</v>
      </c>
      <c r="F294" s="17"/>
      <c r="G294" s="18"/>
      <c r="H294" s="18"/>
      <c r="I294" s="18"/>
      <c r="J294" s="15">
        <f t="shared" si="11"/>
        <v>0</v>
      </c>
      <c r="K294" s="14"/>
      <c r="L294" s="14"/>
      <c r="M294" s="14"/>
    </row>
    <row r="295" spans="1:13" x14ac:dyDescent="0.3">
      <c r="A295" s="14"/>
      <c r="B295" s="14"/>
      <c r="C295" s="13" t="s">
        <v>26</v>
      </c>
      <c r="D295" s="26"/>
      <c r="E295" s="13" t="s">
        <v>177</v>
      </c>
      <c r="F295" s="17">
        <v>2</v>
      </c>
      <c r="G295" s="18">
        <v>7</v>
      </c>
      <c r="H295" s="18">
        <v>0</v>
      </c>
      <c r="I295" s="18">
        <v>0</v>
      </c>
      <c r="J295" s="15">
        <f t="shared" si="11"/>
        <v>14</v>
      </c>
      <c r="K295" s="14"/>
      <c r="L295" s="14"/>
      <c r="M295" s="14"/>
    </row>
    <row r="296" spans="1:13" x14ac:dyDescent="0.3">
      <c r="A296" s="14"/>
      <c r="B296" s="14"/>
      <c r="C296" s="13" t="s">
        <v>26</v>
      </c>
      <c r="D296" s="26"/>
      <c r="E296" s="13" t="s">
        <v>158</v>
      </c>
      <c r="F296" s="17">
        <v>1</v>
      </c>
      <c r="G296" s="18">
        <v>11.3</v>
      </c>
      <c r="H296" s="18">
        <v>0</v>
      </c>
      <c r="I296" s="18">
        <v>0</v>
      </c>
      <c r="J296" s="15">
        <f t="shared" si="11"/>
        <v>11.3</v>
      </c>
      <c r="K296" s="14"/>
      <c r="L296" s="14"/>
      <c r="M296" s="14"/>
    </row>
    <row r="297" spans="1:13" x14ac:dyDescent="0.3">
      <c r="A297" s="14"/>
      <c r="B297" s="14"/>
      <c r="C297" s="13" t="s">
        <v>26</v>
      </c>
      <c r="D297" s="26"/>
      <c r="E297" s="13" t="s">
        <v>178</v>
      </c>
      <c r="F297" s="17"/>
      <c r="G297" s="18"/>
      <c r="H297" s="18"/>
      <c r="I297" s="18"/>
      <c r="J297" s="15">
        <f t="shared" si="11"/>
        <v>0</v>
      </c>
      <c r="K297" s="14"/>
      <c r="L297" s="14"/>
      <c r="M297" s="14"/>
    </row>
    <row r="298" spans="1:13" x14ac:dyDescent="0.3">
      <c r="A298" s="14"/>
      <c r="B298" s="14"/>
      <c r="C298" s="13" t="s">
        <v>26</v>
      </c>
      <c r="D298" s="26"/>
      <c r="E298" s="13" t="s">
        <v>17</v>
      </c>
      <c r="F298" s="17">
        <v>1</v>
      </c>
      <c r="G298" s="18">
        <v>6.9</v>
      </c>
      <c r="H298" s="18">
        <v>0</v>
      </c>
      <c r="I298" s="18">
        <v>0</v>
      </c>
      <c r="J298" s="15">
        <f t="shared" si="11"/>
        <v>6.9</v>
      </c>
      <c r="K298" s="14"/>
      <c r="L298" s="14"/>
      <c r="M298" s="14"/>
    </row>
    <row r="299" spans="1:13" x14ac:dyDescent="0.3">
      <c r="A299" s="14"/>
      <c r="B299" s="14"/>
      <c r="C299" s="13" t="s">
        <v>26</v>
      </c>
      <c r="D299" s="26"/>
      <c r="E299" s="13" t="s">
        <v>17</v>
      </c>
      <c r="F299" s="17">
        <v>1</v>
      </c>
      <c r="G299" s="18">
        <v>8.4</v>
      </c>
      <c r="H299" s="18">
        <v>0</v>
      </c>
      <c r="I299" s="18">
        <v>0</v>
      </c>
      <c r="J299" s="15">
        <f t="shared" si="11"/>
        <v>8.4</v>
      </c>
      <c r="K299" s="14"/>
      <c r="L299" s="14"/>
      <c r="M299" s="14"/>
    </row>
    <row r="300" spans="1:13" x14ac:dyDescent="0.3">
      <c r="A300" s="14"/>
      <c r="B300" s="14"/>
      <c r="C300" s="13" t="s">
        <v>26</v>
      </c>
      <c r="D300" s="26"/>
      <c r="E300" s="13" t="s">
        <v>17</v>
      </c>
      <c r="F300" s="17">
        <v>1</v>
      </c>
      <c r="G300" s="18">
        <v>8.4</v>
      </c>
      <c r="H300" s="18">
        <v>0</v>
      </c>
      <c r="I300" s="18">
        <v>0</v>
      </c>
      <c r="J300" s="15">
        <f t="shared" si="11"/>
        <v>8.4</v>
      </c>
      <c r="K300" s="14"/>
      <c r="L300" s="14"/>
      <c r="M300" s="14"/>
    </row>
    <row r="301" spans="1:13" x14ac:dyDescent="0.3">
      <c r="A301" s="14"/>
      <c r="B301" s="14"/>
      <c r="C301" s="13" t="s">
        <v>26</v>
      </c>
      <c r="D301" s="26"/>
      <c r="E301" s="13" t="s">
        <v>179</v>
      </c>
      <c r="F301" s="17"/>
      <c r="G301" s="18"/>
      <c r="H301" s="18"/>
      <c r="I301" s="18"/>
      <c r="J301" s="15">
        <f t="shared" si="11"/>
        <v>0</v>
      </c>
      <c r="K301" s="14"/>
      <c r="L301" s="14"/>
      <c r="M301" s="14"/>
    </row>
    <row r="302" spans="1:13" x14ac:dyDescent="0.3">
      <c r="A302" s="14"/>
      <c r="B302" s="14"/>
      <c r="C302" s="13" t="s">
        <v>26</v>
      </c>
      <c r="D302" s="26"/>
      <c r="E302" s="13" t="s">
        <v>180</v>
      </c>
      <c r="F302" s="17">
        <v>1</v>
      </c>
      <c r="G302" s="18">
        <v>14.1</v>
      </c>
      <c r="H302" s="18">
        <v>0</v>
      </c>
      <c r="I302" s="18">
        <v>0</v>
      </c>
      <c r="J302" s="15">
        <f t="shared" si="11"/>
        <v>14.1</v>
      </c>
      <c r="K302" s="14"/>
      <c r="L302" s="14"/>
      <c r="M302" s="14"/>
    </row>
    <row r="303" spans="1:13" x14ac:dyDescent="0.3">
      <c r="A303" s="14"/>
      <c r="B303" s="14"/>
      <c r="C303" s="13" t="s">
        <v>26</v>
      </c>
      <c r="D303" s="26"/>
      <c r="E303" s="13" t="s">
        <v>17</v>
      </c>
      <c r="F303" s="17">
        <v>1</v>
      </c>
      <c r="G303" s="18">
        <v>25.4</v>
      </c>
      <c r="H303" s="18">
        <v>0</v>
      </c>
      <c r="I303" s="18">
        <v>0</v>
      </c>
      <c r="J303" s="15">
        <f t="shared" si="11"/>
        <v>25.4</v>
      </c>
      <c r="K303" s="14"/>
      <c r="L303" s="14"/>
      <c r="M303" s="14"/>
    </row>
    <row r="304" spans="1:13" x14ac:dyDescent="0.3">
      <c r="A304" s="14"/>
      <c r="B304" s="14"/>
      <c r="C304" s="14"/>
      <c r="D304" s="26"/>
      <c r="E304" s="14"/>
      <c r="F304" s="14"/>
      <c r="G304" s="14"/>
      <c r="H304" s="14"/>
      <c r="I304" s="14"/>
      <c r="J304" s="19" t="s">
        <v>215</v>
      </c>
      <c r="K304" s="20">
        <f>SUM(J293:J303)*1</f>
        <v>88.5</v>
      </c>
      <c r="L304" s="18">
        <v>47.2</v>
      </c>
      <c r="M304" s="20">
        <f>ROUND(K304*L304,2)</f>
        <v>4177.2</v>
      </c>
    </row>
    <row r="305" spans="1:13" ht="1.05" customHeight="1" x14ac:dyDescent="0.3">
      <c r="A305" s="21"/>
      <c r="B305" s="21"/>
      <c r="C305" s="21"/>
      <c r="D305" s="27"/>
      <c r="E305" s="21"/>
      <c r="F305" s="21"/>
      <c r="G305" s="21"/>
      <c r="H305" s="21"/>
      <c r="I305" s="21"/>
      <c r="J305" s="21"/>
      <c r="K305" s="21"/>
      <c r="L305" s="21"/>
      <c r="M305" s="21"/>
    </row>
    <row r="306" spans="1:13" x14ac:dyDescent="0.3">
      <c r="A306" s="12" t="s">
        <v>216</v>
      </c>
      <c r="B306" s="13" t="s">
        <v>22</v>
      </c>
      <c r="C306" s="13" t="s">
        <v>217</v>
      </c>
      <c r="D306" s="16" t="s">
        <v>218</v>
      </c>
      <c r="E306" s="14"/>
      <c r="F306" s="14"/>
      <c r="G306" s="14"/>
      <c r="H306" s="14"/>
      <c r="I306" s="14"/>
      <c r="J306" s="14"/>
      <c r="K306" s="15">
        <f>K309</f>
        <v>1</v>
      </c>
      <c r="L306" s="15">
        <f>L309</f>
        <v>248.43</v>
      </c>
      <c r="M306" s="15">
        <f>M309</f>
        <v>248.43</v>
      </c>
    </row>
    <row r="307" spans="1:13" x14ac:dyDescent="0.3">
      <c r="A307" s="14"/>
      <c r="B307" s="14"/>
      <c r="C307" s="14"/>
      <c r="D307" s="16" t="s">
        <v>219</v>
      </c>
      <c r="E307" s="14"/>
      <c r="F307" s="14"/>
      <c r="G307" s="14"/>
      <c r="H307" s="14"/>
      <c r="I307" s="14"/>
      <c r="J307" s="14"/>
      <c r="K307" s="14"/>
      <c r="L307" s="14"/>
      <c r="M307" s="14"/>
    </row>
    <row r="308" spans="1:13" x14ac:dyDescent="0.3">
      <c r="A308" s="14"/>
      <c r="B308" s="14"/>
      <c r="C308" s="13" t="s">
        <v>26</v>
      </c>
      <c r="D308" s="26"/>
      <c r="E308" s="13" t="s">
        <v>17</v>
      </c>
      <c r="F308" s="17">
        <v>1</v>
      </c>
      <c r="G308" s="18">
        <v>0</v>
      </c>
      <c r="H308" s="18">
        <v>0</v>
      </c>
      <c r="I308" s="18">
        <v>0</v>
      </c>
      <c r="J308" s="15">
        <f>OR(F308&lt;&gt;0,G308&lt;&gt;0,H308&lt;&gt;0,I308&lt;&gt;0)*(F308 + (F308 = 0))*(G308 + (G308 = 0))*(H308 + (H308 = 0))*(I308 + (I308 = 0))</f>
        <v>1</v>
      </c>
      <c r="K308" s="14"/>
      <c r="L308" s="14"/>
      <c r="M308" s="14"/>
    </row>
    <row r="309" spans="1:13" x14ac:dyDescent="0.3">
      <c r="A309" s="14"/>
      <c r="B309" s="14"/>
      <c r="C309" s="14"/>
      <c r="D309" s="26"/>
      <c r="E309" s="14"/>
      <c r="F309" s="14"/>
      <c r="G309" s="14"/>
      <c r="H309" s="14"/>
      <c r="I309" s="14"/>
      <c r="J309" s="19" t="s">
        <v>220</v>
      </c>
      <c r="K309" s="20">
        <f>J308*1</f>
        <v>1</v>
      </c>
      <c r="L309" s="18">
        <v>248.43</v>
      </c>
      <c r="M309" s="20">
        <f>ROUND(K309*L309,2)</f>
        <v>248.43</v>
      </c>
    </row>
    <row r="310" spans="1:13" ht="1.05" customHeight="1" x14ac:dyDescent="0.3">
      <c r="A310" s="21"/>
      <c r="B310" s="21"/>
      <c r="C310" s="21"/>
      <c r="D310" s="27"/>
      <c r="E310" s="21"/>
      <c r="F310" s="21"/>
      <c r="G310" s="21"/>
      <c r="H310" s="21"/>
      <c r="I310" s="21"/>
      <c r="J310" s="21"/>
      <c r="K310" s="21"/>
      <c r="L310" s="21"/>
      <c r="M310" s="21"/>
    </row>
    <row r="311" spans="1:13" ht="21.6" x14ac:dyDescent="0.3">
      <c r="A311" s="12" t="s">
        <v>221</v>
      </c>
      <c r="B311" s="13" t="s">
        <v>22</v>
      </c>
      <c r="C311" s="13" t="s">
        <v>217</v>
      </c>
      <c r="D311" s="16" t="s">
        <v>222</v>
      </c>
      <c r="E311" s="14"/>
      <c r="F311" s="14"/>
      <c r="G311" s="14"/>
      <c r="H311" s="14"/>
      <c r="I311" s="14"/>
      <c r="J311" s="14"/>
      <c r="K311" s="15">
        <f>K314</f>
        <v>1</v>
      </c>
      <c r="L311" s="15">
        <f>L314</f>
        <v>398.73</v>
      </c>
      <c r="M311" s="15">
        <f>M314</f>
        <v>398.73</v>
      </c>
    </row>
    <row r="312" spans="1:13" ht="54" x14ac:dyDescent="0.3">
      <c r="A312" s="14"/>
      <c r="B312" s="14"/>
      <c r="C312" s="14"/>
      <c r="D312" s="16" t="s">
        <v>223</v>
      </c>
      <c r="E312" s="14"/>
      <c r="F312" s="14"/>
      <c r="G312" s="14"/>
      <c r="H312" s="14"/>
      <c r="I312" s="14"/>
      <c r="J312" s="14"/>
      <c r="K312" s="14"/>
      <c r="L312" s="14"/>
      <c r="M312" s="14"/>
    </row>
    <row r="313" spans="1:13" x14ac:dyDescent="0.3">
      <c r="A313" s="14"/>
      <c r="B313" s="14"/>
      <c r="C313" s="13" t="s">
        <v>26</v>
      </c>
      <c r="D313" s="26"/>
      <c r="E313" s="13" t="s">
        <v>17</v>
      </c>
      <c r="F313" s="17">
        <v>1</v>
      </c>
      <c r="G313" s="18">
        <v>0</v>
      </c>
      <c r="H313" s="18">
        <v>0</v>
      </c>
      <c r="I313" s="18">
        <v>0</v>
      </c>
      <c r="J313" s="15">
        <f>OR(F313&lt;&gt;0,G313&lt;&gt;0,H313&lt;&gt;0,I313&lt;&gt;0)*(F313 + (F313 = 0))*(G313 + (G313 = 0))*(H313 + (H313 = 0))*(I313 + (I313 = 0))</f>
        <v>1</v>
      </c>
      <c r="K313" s="14"/>
      <c r="L313" s="14"/>
      <c r="M313" s="14"/>
    </row>
    <row r="314" spans="1:13" x14ac:dyDescent="0.3">
      <c r="A314" s="14"/>
      <c r="B314" s="14"/>
      <c r="C314" s="14"/>
      <c r="D314" s="26"/>
      <c r="E314" s="14"/>
      <c r="F314" s="14"/>
      <c r="G314" s="14"/>
      <c r="H314" s="14"/>
      <c r="I314" s="14"/>
      <c r="J314" s="19" t="s">
        <v>224</v>
      </c>
      <c r="K314" s="20">
        <f>J313*1</f>
        <v>1</v>
      </c>
      <c r="L314" s="18">
        <v>398.73</v>
      </c>
      <c r="M314" s="20">
        <f>ROUND(K314*L314,2)</f>
        <v>398.73</v>
      </c>
    </row>
    <row r="315" spans="1:13" ht="1.05" customHeight="1" x14ac:dyDescent="0.3">
      <c r="A315" s="21"/>
      <c r="B315" s="21"/>
      <c r="C315" s="21"/>
      <c r="D315" s="27"/>
      <c r="E315" s="21"/>
      <c r="F315" s="21"/>
      <c r="G315" s="21"/>
      <c r="H315" s="21"/>
      <c r="I315" s="21"/>
      <c r="J315" s="21"/>
      <c r="K315" s="21"/>
      <c r="L315" s="21"/>
      <c r="M315" s="21"/>
    </row>
    <row r="316" spans="1:13" ht="21.6" x14ac:dyDescent="0.3">
      <c r="A316" s="12" t="s">
        <v>225</v>
      </c>
      <c r="B316" s="13" t="s">
        <v>22</v>
      </c>
      <c r="C316" s="13" t="s">
        <v>217</v>
      </c>
      <c r="D316" s="16" t="s">
        <v>226</v>
      </c>
      <c r="E316" s="14"/>
      <c r="F316" s="14"/>
      <c r="G316" s="14"/>
      <c r="H316" s="14"/>
      <c r="I316" s="14"/>
      <c r="J316" s="14"/>
      <c r="K316" s="15">
        <f>K319</f>
        <v>1</v>
      </c>
      <c r="L316" s="15">
        <f>L319</f>
        <v>333.31</v>
      </c>
      <c r="M316" s="15">
        <f>M319</f>
        <v>333.31</v>
      </c>
    </row>
    <row r="317" spans="1:13" ht="21.6" x14ac:dyDescent="0.3">
      <c r="A317" s="14"/>
      <c r="B317" s="14"/>
      <c r="C317" s="14"/>
      <c r="D317" s="16" t="s">
        <v>227</v>
      </c>
      <c r="E317" s="14"/>
      <c r="F317" s="14"/>
      <c r="G317" s="14"/>
      <c r="H317" s="14"/>
      <c r="I317" s="14"/>
      <c r="J317" s="14"/>
      <c r="K317" s="14"/>
      <c r="L317" s="14"/>
      <c r="M317" s="14"/>
    </row>
    <row r="318" spans="1:13" x14ac:dyDescent="0.3">
      <c r="A318" s="14"/>
      <c r="B318" s="14"/>
      <c r="C318" s="13" t="s">
        <v>26</v>
      </c>
      <c r="D318" s="26"/>
      <c r="E318" s="13" t="s">
        <v>17</v>
      </c>
      <c r="F318" s="17">
        <v>1</v>
      </c>
      <c r="G318" s="18">
        <v>0</v>
      </c>
      <c r="H318" s="18">
        <v>0</v>
      </c>
      <c r="I318" s="18">
        <v>0</v>
      </c>
      <c r="J318" s="15">
        <f>OR(F318&lt;&gt;0,G318&lt;&gt;0,H318&lt;&gt;0,I318&lt;&gt;0)*(F318 + (F318 = 0))*(G318 + (G318 = 0))*(H318 + (H318 = 0))*(I318 + (I318 = 0))</f>
        <v>1</v>
      </c>
      <c r="K318" s="14"/>
      <c r="L318" s="14"/>
      <c r="M318" s="14"/>
    </row>
    <row r="319" spans="1:13" x14ac:dyDescent="0.3">
      <c r="A319" s="14"/>
      <c r="B319" s="14"/>
      <c r="C319" s="14"/>
      <c r="D319" s="26"/>
      <c r="E319" s="14"/>
      <c r="F319" s="14"/>
      <c r="G319" s="14"/>
      <c r="H319" s="14"/>
      <c r="I319" s="14"/>
      <c r="J319" s="19" t="s">
        <v>228</v>
      </c>
      <c r="K319" s="20">
        <f>J318*1</f>
        <v>1</v>
      </c>
      <c r="L319" s="18">
        <v>333.31</v>
      </c>
      <c r="M319" s="20">
        <f>ROUND(K319*L319,2)</f>
        <v>333.31</v>
      </c>
    </row>
    <row r="320" spans="1:13" ht="1.05" customHeight="1" x14ac:dyDescent="0.3">
      <c r="A320" s="21"/>
      <c r="B320" s="21"/>
      <c r="C320" s="21"/>
      <c r="D320" s="27"/>
      <c r="E320" s="21"/>
      <c r="F320" s="21"/>
      <c r="G320" s="21"/>
      <c r="H320" s="21"/>
      <c r="I320" s="21"/>
      <c r="J320" s="21"/>
      <c r="K320" s="21"/>
      <c r="L320" s="21"/>
      <c r="M320" s="21"/>
    </row>
    <row r="321" spans="1:13" x14ac:dyDescent="0.3">
      <c r="A321" s="12" t="s">
        <v>229</v>
      </c>
      <c r="B321" s="13" t="s">
        <v>22</v>
      </c>
      <c r="C321" s="13" t="s">
        <v>230</v>
      </c>
      <c r="D321" s="16" t="s">
        <v>231</v>
      </c>
      <c r="E321" s="14"/>
      <c r="F321" s="14"/>
      <c r="G321" s="14"/>
      <c r="H321" s="14"/>
      <c r="I321" s="14"/>
      <c r="J321" s="14"/>
      <c r="K321" s="15">
        <f>K324</f>
        <v>1</v>
      </c>
      <c r="L321" s="15">
        <f>L324</f>
        <v>1117.93</v>
      </c>
      <c r="M321" s="15">
        <f>M324</f>
        <v>1117.93</v>
      </c>
    </row>
    <row r="322" spans="1:13" ht="75.599999999999994" x14ac:dyDescent="0.3">
      <c r="A322" s="14"/>
      <c r="B322" s="14"/>
      <c r="C322" s="14"/>
      <c r="D322" s="16" t="s">
        <v>232</v>
      </c>
      <c r="E322" s="14"/>
      <c r="F322" s="14"/>
      <c r="G322" s="14"/>
      <c r="H322" s="14"/>
      <c r="I322" s="14"/>
      <c r="J322" s="14"/>
      <c r="K322" s="14"/>
      <c r="L322" s="14"/>
      <c r="M322" s="14"/>
    </row>
    <row r="323" spans="1:13" x14ac:dyDescent="0.3">
      <c r="A323" s="14"/>
      <c r="B323" s="14"/>
      <c r="C323" s="13" t="s">
        <v>26</v>
      </c>
      <c r="D323" s="26"/>
      <c r="E323" s="13" t="s">
        <v>17</v>
      </c>
      <c r="F323" s="17">
        <v>1</v>
      </c>
      <c r="G323" s="18">
        <v>0</v>
      </c>
      <c r="H323" s="18">
        <v>0</v>
      </c>
      <c r="I323" s="18">
        <v>0</v>
      </c>
      <c r="J323" s="15">
        <f>OR(F323&lt;&gt;0,G323&lt;&gt;0,H323&lt;&gt;0,I323&lt;&gt;0)*(F323 + (F323 = 0))*(G323 + (G323 = 0))*(H323 + (H323 = 0))*(I323 + (I323 = 0))</f>
        <v>1</v>
      </c>
      <c r="K323" s="14"/>
      <c r="L323" s="14"/>
      <c r="M323" s="14"/>
    </row>
    <row r="324" spans="1:13" x14ac:dyDescent="0.3">
      <c r="A324" s="14"/>
      <c r="B324" s="14"/>
      <c r="C324" s="14"/>
      <c r="D324" s="26"/>
      <c r="E324" s="14"/>
      <c r="F324" s="14"/>
      <c r="G324" s="14"/>
      <c r="H324" s="14"/>
      <c r="I324" s="14"/>
      <c r="J324" s="19" t="s">
        <v>233</v>
      </c>
      <c r="K324" s="20">
        <f>J323*1</f>
        <v>1</v>
      </c>
      <c r="L324" s="18">
        <v>1117.93</v>
      </c>
      <c r="M324" s="20">
        <f>ROUND(K324*L324,2)</f>
        <v>1117.93</v>
      </c>
    </row>
    <row r="325" spans="1:13" ht="1.05" customHeight="1" x14ac:dyDescent="0.3">
      <c r="A325" s="21"/>
      <c r="B325" s="21"/>
      <c r="C325" s="21"/>
      <c r="D325" s="27"/>
      <c r="E325" s="21"/>
      <c r="F325" s="21"/>
      <c r="G325" s="21"/>
      <c r="H325" s="21"/>
      <c r="I325" s="21"/>
      <c r="J325" s="21"/>
      <c r="K325" s="21"/>
      <c r="L325" s="21"/>
      <c r="M325" s="21"/>
    </row>
    <row r="326" spans="1:13" ht="21.6" x14ac:dyDescent="0.3">
      <c r="A326" s="12" t="s">
        <v>234</v>
      </c>
      <c r="B326" s="13" t="s">
        <v>22</v>
      </c>
      <c r="C326" s="13" t="s">
        <v>217</v>
      </c>
      <c r="D326" s="16" t="s">
        <v>235</v>
      </c>
      <c r="E326" s="14"/>
      <c r="F326" s="14"/>
      <c r="G326" s="14"/>
      <c r="H326" s="14"/>
      <c r="I326" s="14"/>
      <c r="J326" s="14"/>
      <c r="K326" s="15">
        <f>K329</f>
        <v>1</v>
      </c>
      <c r="L326" s="15">
        <f>L329</f>
        <v>372.64</v>
      </c>
      <c r="M326" s="15">
        <f>M329</f>
        <v>372.64</v>
      </c>
    </row>
    <row r="327" spans="1:13" ht="21.6" x14ac:dyDescent="0.3">
      <c r="A327" s="14"/>
      <c r="B327" s="14"/>
      <c r="C327" s="14"/>
      <c r="D327" s="16" t="s">
        <v>236</v>
      </c>
      <c r="E327" s="14"/>
      <c r="F327" s="14"/>
      <c r="G327" s="14"/>
      <c r="H327" s="14"/>
      <c r="I327" s="14"/>
      <c r="J327" s="14"/>
      <c r="K327" s="14"/>
      <c r="L327" s="14"/>
      <c r="M327" s="14"/>
    </row>
    <row r="328" spans="1:13" x14ac:dyDescent="0.3">
      <c r="A328" s="14"/>
      <c r="B328" s="14"/>
      <c r="C328" s="13" t="s">
        <v>26</v>
      </c>
      <c r="D328" s="26"/>
      <c r="E328" s="13" t="s">
        <v>17</v>
      </c>
      <c r="F328" s="17">
        <v>1</v>
      </c>
      <c r="G328" s="18">
        <v>0</v>
      </c>
      <c r="H328" s="18">
        <v>0</v>
      </c>
      <c r="I328" s="18">
        <v>0</v>
      </c>
      <c r="J328" s="15">
        <f>OR(F328&lt;&gt;0,G328&lt;&gt;0,H328&lt;&gt;0,I328&lt;&gt;0)*(F328 + (F328 = 0))*(G328 + (G328 = 0))*(H328 + (H328 = 0))*(I328 + (I328 = 0))</f>
        <v>1</v>
      </c>
      <c r="K328" s="14"/>
      <c r="L328" s="14"/>
      <c r="M328" s="14"/>
    </row>
    <row r="329" spans="1:13" x14ac:dyDescent="0.3">
      <c r="A329" s="14"/>
      <c r="B329" s="14"/>
      <c r="C329" s="14"/>
      <c r="D329" s="26"/>
      <c r="E329" s="14"/>
      <c r="F329" s="14"/>
      <c r="G329" s="14"/>
      <c r="H329" s="14"/>
      <c r="I329" s="14"/>
      <c r="J329" s="19" t="s">
        <v>237</v>
      </c>
      <c r="K329" s="20">
        <f>J328*1</f>
        <v>1</v>
      </c>
      <c r="L329" s="18">
        <v>372.64</v>
      </c>
      <c r="M329" s="20">
        <f>ROUND(K329*L329,2)</f>
        <v>372.64</v>
      </c>
    </row>
    <row r="330" spans="1:13" ht="1.05" customHeight="1" x14ac:dyDescent="0.3">
      <c r="A330" s="21"/>
      <c r="B330" s="21"/>
      <c r="C330" s="21"/>
      <c r="D330" s="27"/>
      <c r="E330" s="21"/>
      <c r="F330" s="21"/>
      <c r="G330" s="21"/>
      <c r="H330" s="21"/>
      <c r="I330" s="21"/>
      <c r="J330" s="21"/>
      <c r="K330" s="21"/>
      <c r="L330" s="21"/>
      <c r="M330" s="21"/>
    </row>
    <row r="331" spans="1:13" ht="21.6" x14ac:dyDescent="0.3">
      <c r="A331" s="12" t="s">
        <v>238</v>
      </c>
      <c r="B331" s="13" t="s">
        <v>22</v>
      </c>
      <c r="C331" s="13" t="s">
        <v>239</v>
      </c>
      <c r="D331" s="16" t="s">
        <v>240</v>
      </c>
      <c r="E331" s="14"/>
      <c r="F331" s="14"/>
      <c r="G331" s="14"/>
      <c r="H331" s="14"/>
      <c r="I331" s="14"/>
      <c r="J331" s="14"/>
      <c r="K331" s="15">
        <f>K334</f>
        <v>20</v>
      </c>
      <c r="L331" s="15">
        <f>L334</f>
        <v>8.6999999999999993</v>
      </c>
      <c r="M331" s="15">
        <f>M334</f>
        <v>174</v>
      </c>
    </row>
    <row r="332" spans="1:13" ht="75.599999999999994" x14ac:dyDescent="0.3">
      <c r="A332" s="14"/>
      <c r="B332" s="14"/>
      <c r="C332" s="14"/>
      <c r="D332" s="16" t="s">
        <v>241</v>
      </c>
      <c r="E332" s="14"/>
      <c r="F332" s="14"/>
      <c r="G332" s="14"/>
      <c r="H332" s="14"/>
      <c r="I332" s="14"/>
      <c r="J332" s="14"/>
      <c r="K332" s="14"/>
      <c r="L332" s="14"/>
      <c r="M332" s="14"/>
    </row>
    <row r="333" spans="1:13" x14ac:dyDescent="0.3">
      <c r="A333" s="14"/>
      <c r="B333" s="14"/>
      <c r="C333" s="13" t="s">
        <v>26</v>
      </c>
      <c r="D333" s="26"/>
      <c r="E333" s="13" t="s">
        <v>242</v>
      </c>
      <c r="F333" s="17">
        <v>1</v>
      </c>
      <c r="G333" s="18">
        <v>20</v>
      </c>
      <c r="H333" s="18">
        <v>0</v>
      </c>
      <c r="I333" s="18">
        <v>0</v>
      </c>
      <c r="J333" s="15">
        <f>OR(F333&lt;&gt;0,G333&lt;&gt;0,H333&lt;&gt;0,I333&lt;&gt;0)*(F333 + (F333 = 0))*(G333 + (G333 = 0))*(H333 + (H333 = 0))*(I333 + (I333 = 0))</f>
        <v>20</v>
      </c>
      <c r="K333" s="14"/>
      <c r="L333" s="14"/>
      <c r="M333" s="14"/>
    </row>
    <row r="334" spans="1:13" x14ac:dyDescent="0.3">
      <c r="A334" s="14"/>
      <c r="B334" s="14"/>
      <c r="C334" s="14"/>
      <c r="D334" s="26"/>
      <c r="E334" s="14"/>
      <c r="F334" s="14"/>
      <c r="G334" s="14"/>
      <c r="H334" s="14"/>
      <c r="I334" s="14"/>
      <c r="J334" s="19" t="s">
        <v>243</v>
      </c>
      <c r="K334" s="20">
        <f>J333*1</f>
        <v>20</v>
      </c>
      <c r="L334" s="18">
        <v>8.6999999999999993</v>
      </c>
      <c r="M334" s="20">
        <f>ROUND(K334*L334,2)</f>
        <v>174</v>
      </c>
    </row>
    <row r="335" spans="1:13" ht="1.05" customHeight="1" x14ac:dyDescent="0.3">
      <c r="A335" s="21"/>
      <c r="B335" s="21"/>
      <c r="C335" s="21"/>
      <c r="D335" s="27"/>
      <c r="E335" s="21"/>
      <c r="F335" s="21"/>
      <c r="G335" s="21"/>
      <c r="H335" s="21"/>
      <c r="I335" s="21"/>
      <c r="J335" s="21"/>
      <c r="K335" s="21"/>
      <c r="L335" s="21"/>
      <c r="M335" s="21"/>
    </row>
    <row r="336" spans="1:13" x14ac:dyDescent="0.3">
      <c r="A336" s="12" t="s">
        <v>244</v>
      </c>
      <c r="B336" s="13" t="s">
        <v>22</v>
      </c>
      <c r="C336" s="13" t="s">
        <v>48</v>
      </c>
      <c r="D336" s="16" t="s">
        <v>245</v>
      </c>
      <c r="E336" s="14"/>
      <c r="F336" s="14"/>
      <c r="G336" s="14"/>
      <c r="H336" s="14"/>
      <c r="I336" s="14"/>
      <c r="J336" s="14"/>
      <c r="K336" s="15">
        <f>K340</f>
        <v>6</v>
      </c>
      <c r="L336" s="15">
        <f>L340</f>
        <v>14.91</v>
      </c>
      <c r="M336" s="15">
        <f>M340</f>
        <v>89.46</v>
      </c>
    </row>
    <row r="337" spans="1:13" x14ac:dyDescent="0.3">
      <c r="A337" s="14"/>
      <c r="B337" s="14"/>
      <c r="C337" s="13" t="s">
        <v>26</v>
      </c>
      <c r="D337" s="26"/>
      <c r="E337" s="13" t="s">
        <v>246</v>
      </c>
      <c r="F337" s="17">
        <v>2</v>
      </c>
      <c r="G337" s="18">
        <v>0</v>
      </c>
      <c r="H337" s="18">
        <v>0</v>
      </c>
      <c r="I337" s="18">
        <v>0</v>
      </c>
      <c r="J337" s="15">
        <f>OR(F337&lt;&gt;0,G337&lt;&gt;0,H337&lt;&gt;0,I337&lt;&gt;0)*(F337 + (F337 = 0))*(G337 + (G337 = 0))*(H337 + (H337 = 0))*(I337 + (I337 = 0))</f>
        <v>2</v>
      </c>
      <c r="K337" s="14"/>
      <c r="L337" s="14"/>
      <c r="M337" s="14"/>
    </row>
    <row r="338" spans="1:13" x14ac:dyDescent="0.3">
      <c r="A338" s="14"/>
      <c r="B338" s="14"/>
      <c r="C338" s="13" t="s">
        <v>26</v>
      </c>
      <c r="D338" s="26"/>
      <c r="E338" s="13" t="s">
        <v>247</v>
      </c>
      <c r="F338" s="17">
        <v>2</v>
      </c>
      <c r="G338" s="18">
        <v>0</v>
      </c>
      <c r="H338" s="18">
        <v>0</v>
      </c>
      <c r="I338" s="18">
        <v>0</v>
      </c>
      <c r="J338" s="15">
        <f>OR(F338&lt;&gt;0,G338&lt;&gt;0,H338&lt;&gt;0,I338&lt;&gt;0)*(F338 + (F338 = 0))*(G338 + (G338 = 0))*(H338 + (H338 = 0))*(I338 + (I338 = 0))</f>
        <v>2</v>
      </c>
      <c r="K338" s="14"/>
      <c r="L338" s="14"/>
      <c r="M338" s="14"/>
    </row>
    <row r="339" spans="1:13" x14ac:dyDescent="0.3">
      <c r="A339" s="14"/>
      <c r="B339" s="14"/>
      <c r="C339" s="13" t="s">
        <v>26</v>
      </c>
      <c r="D339" s="26"/>
      <c r="E339" s="13" t="s">
        <v>248</v>
      </c>
      <c r="F339" s="17">
        <v>2</v>
      </c>
      <c r="G339" s="18">
        <v>0</v>
      </c>
      <c r="H339" s="18">
        <v>0</v>
      </c>
      <c r="I339" s="18">
        <v>0</v>
      </c>
      <c r="J339" s="15">
        <f>OR(F339&lt;&gt;0,G339&lt;&gt;0,H339&lt;&gt;0,I339&lt;&gt;0)*(F339 + (F339 = 0))*(G339 + (G339 = 0))*(H339 + (H339 = 0))*(I339 + (I339 = 0))</f>
        <v>2</v>
      </c>
      <c r="K339" s="14"/>
      <c r="L339" s="14"/>
      <c r="M339" s="14"/>
    </row>
    <row r="340" spans="1:13" x14ac:dyDescent="0.3">
      <c r="A340" s="14"/>
      <c r="B340" s="14"/>
      <c r="C340" s="14"/>
      <c r="D340" s="26"/>
      <c r="E340" s="14"/>
      <c r="F340" s="14"/>
      <c r="G340" s="14"/>
      <c r="H340" s="14"/>
      <c r="I340" s="14"/>
      <c r="J340" s="19" t="s">
        <v>249</v>
      </c>
      <c r="K340" s="20">
        <f>SUM(J337:J339)*1</f>
        <v>6</v>
      </c>
      <c r="L340" s="18">
        <v>14.91</v>
      </c>
      <c r="M340" s="20">
        <f>ROUND(K340*L340,2)</f>
        <v>89.46</v>
      </c>
    </row>
    <row r="341" spans="1:13" ht="1.05" customHeight="1" x14ac:dyDescent="0.3">
      <c r="A341" s="21"/>
      <c r="B341" s="21"/>
      <c r="C341" s="21"/>
      <c r="D341" s="27"/>
      <c r="E341" s="21"/>
      <c r="F341" s="21"/>
      <c r="G341" s="21"/>
      <c r="H341" s="21"/>
      <c r="I341" s="21"/>
      <c r="J341" s="21"/>
      <c r="K341" s="21"/>
      <c r="L341" s="21"/>
      <c r="M341" s="21"/>
    </row>
    <row r="342" spans="1:13" ht="21.6" x14ac:dyDescent="0.3">
      <c r="A342" s="12" t="s">
        <v>250</v>
      </c>
      <c r="B342" s="13" t="s">
        <v>22</v>
      </c>
      <c r="C342" s="13" t="s">
        <v>203</v>
      </c>
      <c r="D342" s="16" t="s">
        <v>251</v>
      </c>
      <c r="E342" s="14"/>
      <c r="F342" s="14"/>
      <c r="G342" s="14"/>
      <c r="H342" s="14"/>
      <c r="I342" s="14"/>
      <c r="J342" s="14"/>
      <c r="K342" s="15">
        <f>K347</f>
        <v>7.3</v>
      </c>
      <c r="L342" s="15">
        <f>L347</f>
        <v>43.48</v>
      </c>
      <c r="M342" s="15">
        <f>M347</f>
        <v>317.39999999999998</v>
      </c>
    </row>
    <row r="343" spans="1:13" ht="64.8" x14ac:dyDescent="0.3">
      <c r="A343" s="14"/>
      <c r="B343" s="14"/>
      <c r="C343" s="14"/>
      <c r="D343" s="16" t="s">
        <v>252</v>
      </c>
      <c r="E343" s="14"/>
      <c r="F343" s="14"/>
      <c r="G343" s="14"/>
      <c r="H343" s="14"/>
      <c r="I343" s="14"/>
      <c r="J343" s="14"/>
      <c r="K343" s="14"/>
      <c r="L343" s="14"/>
      <c r="M343" s="14"/>
    </row>
    <row r="344" spans="1:13" x14ac:dyDescent="0.3">
      <c r="A344" s="14"/>
      <c r="B344" s="14"/>
      <c r="C344" s="13" t="s">
        <v>26</v>
      </c>
      <c r="D344" s="26"/>
      <c r="E344" s="13" t="s">
        <v>159</v>
      </c>
      <c r="F344" s="17">
        <v>2</v>
      </c>
      <c r="G344" s="18">
        <v>1.1000000000000001</v>
      </c>
      <c r="H344" s="18">
        <v>0</v>
      </c>
      <c r="I344" s="18">
        <v>0</v>
      </c>
      <c r="J344" s="15">
        <f>OR(F344&lt;&gt;0,G344&lt;&gt;0,H344&lt;&gt;0,I344&lt;&gt;0)*(F344 + (F344 = 0))*(G344 + (G344 = 0))*(H344 + (H344 = 0))*(I344 + (I344 = 0))</f>
        <v>2.2000000000000002</v>
      </c>
      <c r="K344" s="14"/>
      <c r="L344" s="14"/>
      <c r="M344" s="14"/>
    </row>
    <row r="345" spans="1:13" x14ac:dyDescent="0.3">
      <c r="A345" s="14"/>
      <c r="B345" s="14"/>
      <c r="C345" s="13" t="s">
        <v>26</v>
      </c>
      <c r="D345" s="26"/>
      <c r="E345" s="13" t="s">
        <v>17</v>
      </c>
      <c r="F345" s="17">
        <v>3</v>
      </c>
      <c r="G345" s="18">
        <v>1.3</v>
      </c>
      <c r="H345" s="18">
        <v>0</v>
      </c>
      <c r="I345" s="18">
        <v>0</v>
      </c>
      <c r="J345" s="15">
        <f>OR(F345&lt;&gt;0,G345&lt;&gt;0,H345&lt;&gt;0,I345&lt;&gt;0)*(F345 + (F345 = 0))*(G345 + (G345 = 0))*(H345 + (H345 = 0))*(I345 + (I345 = 0))</f>
        <v>3.9</v>
      </c>
      <c r="K345" s="14"/>
      <c r="L345" s="14"/>
      <c r="M345" s="14"/>
    </row>
    <row r="346" spans="1:13" x14ac:dyDescent="0.3">
      <c r="A346" s="14"/>
      <c r="B346" s="14"/>
      <c r="C346" s="13" t="s">
        <v>26</v>
      </c>
      <c r="D346" s="26"/>
      <c r="E346" s="13" t="s">
        <v>253</v>
      </c>
      <c r="F346" s="17">
        <v>1</v>
      </c>
      <c r="G346" s="18">
        <v>1.2</v>
      </c>
      <c r="H346" s="18">
        <v>0</v>
      </c>
      <c r="I346" s="18">
        <v>0</v>
      </c>
      <c r="J346" s="15">
        <f>OR(F346&lt;&gt;0,G346&lt;&gt;0,H346&lt;&gt;0,I346&lt;&gt;0)*(F346 + (F346 = 0))*(G346 + (G346 = 0))*(H346 + (H346 = 0))*(I346 + (I346 = 0))</f>
        <v>1.2</v>
      </c>
      <c r="K346" s="14"/>
      <c r="L346" s="14"/>
      <c r="M346" s="14"/>
    </row>
    <row r="347" spans="1:13" x14ac:dyDescent="0.3">
      <c r="A347" s="14"/>
      <c r="B347" s="14"/>
      <c r="C347" s="14"/>
      <c r="D347" s="26"/>
      <c r="E347" s="14"/>
      <c r="F347" s="14"/>
      <c r="G347" s="14"/>
      <c r="H347" s="14"/>
      <c r="I347" s="14"/>
      <c r="J347" s="19" t="s">
        <v>254</v>
      </c>
      <c r="K347" s="20">
        <f>SUM(J344:J346)*1</f>
        <v>7.3</v>
      </c>
      <c r="L347" s="18">
        <v>43.48</v>
      </c>
      <c r="M347" s="20">
        <f>ROUND(K347*L347,2)</f>
        <v>317.39999999999998</v>
      </c>
    </row>
    <row r="348" spans="1:13" ht="1.05" customHeight="1" x14ac:dyDescent="0.3">
      <c r="A348" s="21"/>
      <c r="B348" s="21"/>
      <c r="C348" s="21"/>
      <c r="D348" s="27"/>
      <c r="E348" s="21"/>
      <c r="F348" s="21"/>
      <c r="G348" s="21"/>
      <c r="H348" s="21"/>
      <c r="I348" s="21"/>
      <c r="J348" s="21"/>
      <c r="K348" s="21"/>
      <c r="L348" s="21"/>
      <c r="M348" s="21"/>
    </row>
    <row r="349" spans="1:13" x14ac:dyDescent="0.3">
      <c r="A349" s="12" t="s">
        <v>255</v>
      </c>
      <c r="B349" s="13" t="s">
        <v>22</v>
      </c>
      <c r="C349" s="13" t="s">
        <v>217</v>
      </c>
      <c r="D349" s="16" t="s">
        <v>256</v>
      </c>
      <c r="E349" s="14"/>
      <c r="F349" s="14"/>
      <c r="G349" s="14"/>
      <c r="H349" s="14"/>
      <c r="I349" s="14"/>
      <c r="J349" s="14"/>
      <c r="K349" s="15">
        <f>K352</f>
        <v>1</v>
      </c>
      <c r="L349" s="15">
        <f>L352</f>
        <v>27.33</v>
      </c>
      <c r="M349" s="15">
        <f>M352</f>
        <v>27.33</v>
      </c>
    </row>
    <row r="350" spans="1:13" ht="54" x14ac:dyDescent="0.3">
      <c r="A350" s="14"/>
      <c r="B350" s="14"/>
      <c r="C350" s="14"/>
      <c r="D350" s="16" t="s">
        <v>257</v>
      </c>
      <c r="E350" s="14"/>
      <c r="F350" s="14"/>
      <c r="G350" s="14"/>
      <c r="H350" s="14"/>
      <c r="I350" s="14"/>
      <c r="J350" s="14"/>
      <c r="K350" s="14"/>
      <c r="L350" s="14"/>
      <c r="M350" s="14"/>
    </row>
    <row r="351" spans="1:13" x14ac:dyDescent="0.3">
      <c r="A351" s="14"/>
      <c r="B351" s="14"/>
      <c r="C351" s="13" t="s">
        <v>26</v>
      </c>
      <c r="D351" s="26"/>
      <c r="E351" s="13" t="s">
        <v>17</v>
      </c>
      <c r="F351" s="17">
        <v>1</v>
      </c>
      <c r="G351" s="18">
        <v>0</v>
      </c>
      <c r="H351" s="18">
        <v>0</v>
      </c>
      <c r="I351" s="18">
        <v>0</v>
      </c>
      <c r="J351" s="15">
        <f>OR(F351&lt;&gt;0,G351&lt;&gt;0,H351&lt;&gt;0,I351&lt;&gt;0)*(F351 + (F351 = 0))*(G351 + (G351 = 0))*(H351 + (H351 = 0))*(I351 + (I351 = 0))</f>
        <v>1</v>
      </c>
      <c r="K351" s="14"/>
      <c r="L351" s="14"/>
      <c r="M351" s="14"/>
    </row>
    <row r="352" spans="1:13" x14ac:dyDescent="0.3">
      <c r="A352" s="14"/>
      <c r="B352" s="14"/>
      <c r="C352" s="14"/>
      <c r="D352" s="26"/>
      <c r="E352" s="14"/>
      <c r="F352" s="14"/>
      <c r="G352" s="14"/>
      <c r="H352" s="14"/>
      <c r="I352" s="14"/>
      <c r="J352" s="19" t="s">
        <v>258</v>
      </c>
      <c r="K352" s="20">
        <f>J351*1</f>
        <v>1</v>
      </c>
      <c r="L352" s="18">
        <v>27.33</v>
      </c>
      <c r="M352" s="20">
        <f>ROUND(K352*L352,2)</f>
        <v>27.33</v>
      </c>
    </row>
    <row r="353" spans="1:13" ht="1.05" customHeight="1" x14ac:dyDescent="0.3">
      <c r="A353" s="21"/>
      <c r="B353" s="21"/>
      <c r="C353" s="21"/>
      <c r="D353" s="27"/>
      <c r="E353" s="21"/>
      <c r="F353" s="21"/>
      <c r="G353" s="21"/>
      <c r="H353" s="21"/>
      <c r="I353" s="21"/>
      <c r="J353" s="21"/>
      <c r="K353" s="21"/>
      <c r="L353" s="21"/>
      <c r="M353" s="21"/>
    </row>
    <row r="354" spans="1:13" x14ac:dyDescent="0.3">
      <c r="A354" s="12" t="s">
        <v>259</v>
      </c>
      <c r="B354" s="13" t="s">
        <v>22</v>
      </c>
      <c r="C354" s="13" t="s">
        <v>217</v>
      </c>
      <c r="D354" s="16" t="s">
        <v>260</v>
      </c>
      <c r="E354" s="14"/>
      <c r="F354" s="14"/>
      <c r="G354" s="14"/>
      <c r="H354" s="14"/>
      <c r="I354" s="14"/>
      <c r="J354" s="14"/>
      <c r="K354" s="15">
        <f>K357</f>
        <v>3</v>
      </c>
      <c r="L354" s="15">
        <f>L357</f>
        <v>118</v>
      </c>
      <c r="M354" s="15">
        <f>M357</f>
        <v>354</v>
      </c>
    </row>
    <row r="355" spans="1:13" ht="54" x14ac:dyDescent="0.3">
      <c r="A355" s="14"/>
      <c r="B355" s="14"/>
      <c r="C355" s="14"/>
      <c r="D355" s="16" t="s">
        <v>261</v>
      </c>
      <c r="E355" s="14"/>
      <c r="F355" s="14"/>
      <c r="G355" s="14"/>
      <c r="H355" s="14"/>
      <c r="I355" s="14"/>
      <c r="J355" s="14"/>
      <c r="K355" s="14"/>
      <c r="L355" s="14"/>
      <c r="M355" s="14"/>
    </row>
    <row r="356" spans="1:13" x14ac:dyDescent="0.3">
      <c r="A356" s="14"/>
      <c r="B356" s="14"/>
      <c r="C356" s="13" t="s">
        <v>26</v>
      </c>
      <c r="D356" s="26"/>
      <c r="E356" s="13" t="s">
        <v>262</v>
      </c>
      <c r="F356" s="17">
        <v>3</v>
      </c>
      <c r="G356" s="18">
        <v>0</v>
      </c>
      <c r="H356" s="18">
        <v>0</v>
      </c>
      <c r="I356" s="18">
        <v>0</v>
      </c>
      <c r="J356" s="15">
        <f>OR(F356&lt;&gt;0,G356&lt;&gt;0,H356&lt;&gt;0,I356&lt;&gt;0)*(F356 + (F356 = 0))*(G356 + (G356 = 0))*(H356 + (H356 = 0))*(I356 + (I356 = 0))</f>
        <v>3</v>
      </c>
      <c r="K356" s="14"/>
      <c r="L356" s="14"/>
      <c r="M356" s="14"/>
    </row>
    <row r="357" spans="1:13" x14ac:dyDescent="0.3">
      <c r="A357" s="14"/>
      <c r="B357" s="14"/>
      <c r="C357" s="14"/>
      <c r="D357" s="26"/>
      <c r="E357" s="14"/>
      <c r="F357" s="14"/>
      <c r="G357" s="14"/>
      <c r="H357" s="14"/>
      <c r="I357" s="14"/>
      <c r="J357" s="19" t="s">
        <v>263</v>
      </c>
      <c r="K357" s="20">
        <f>J356*1</f>
        <v>3</v>
      </c>
      <c r="L357" s="18">
        <v>118</v>
      </c>
      <c r="M357" s="20">
        <f>ROUND(K357*L357,2)</f>
        <v>354</v>
      </c>
    </row>
    <row r="358" spans="1:13" ht="1.05" customHeight="1" x14ac:dyDescent="0.3">
      <c r="A358" s="21"/>
      <c r="B358" s="21"/>
      <c r="C358" s="21"/>
      <c r="D358" s="27"/>
      <c r="E358" s="21"/>
      <c r="F358" s="21"/>
      <c r="G358" s="21"/>
      <c r="H358" s="21"/>
      <c r="I358" s="21"/>
      <c r="J358" s="21"/>
      <c r="K358" s="21"/>
      <c r="L358" s="21"/>
      <c r="M358" s="21"/>
    </row>
    <row r="359" spans="1:13" x14ac:dyDescent="0.3">
      <c r="A359" s="12" t="s">
        <v>264</v>
      </c>
      <c r="B359" s="13" t="s">
        <v>22</v>
      </c>
      <c r="C359" s="13" t="s">
        <v>203</v>
      </c>
      <c r="D359" s="16" t="s">
        <v>265</v>
      </c>
      <c r="E359" s="14"/>
      <c r="F359" s="14"/>
      <c r="G359" s="14"/>
      <c r="H359" s="14"/>
      <c r="I359" s="14"/>
      <c r="J359" s="14"/>
      <c r="K359" s="15">
        <f>K372</f>
        <v>36.35</v>
      </c>
      <c r="L359" s="15">
        <f>L372</f>
        <v>22.36</v>
      </c>
      <c r="M359" s="15">
        <f>M372</f>
        <v>812.79</v>
      </c>
    </row>
    <row r="360" spans="1:13" ht="21.6" x14ac:dyDescent="0.3">
      <c r="A360" s="14"/>
      <c r="B360" s="14"/>
      <c r="C360" s="14"/>
      <c r="D360" s="16" t="s">
        <v>266</v>
      </c>
      <c r="E360" s="14"/>
      <c r="F360" s="14"/>
      <c r="G360" s="14"/>
      <c r="H360" s="14"/>
      <c r="I360" s="14"/>
      <c r="J360" s="14"/>
      <c r="K360" s="14"/>
      <c r="L360" s="14"/>
      <c r="M360" s="14"/>
    </row>
    <row r="361" spans="1:13" x14ac:dyDescent="0.3">
      <c r="A361" s="14"/>
      <c r="B361" s="14"/>
      <c r="C361" s="13" t="s">
        <v>26</v>
      </c>
      <c r="D361" s="26"/>
      <c r="E361" s="13" t="s">
        <v>267</v>
      </c>
      <c r="F361" s="17">
        <v>1</v>
      </c>
      <c r="G361" s="18">
        <v>1.4</v>
      </c>
      <c r="H361" s="18">
        <v>0</v>
      </c>
      <c r="I361" s="18">
        <v>0</v>
      </c>
      <c r="J361" s="15">
        <f t="shared" ref="J361:J371" si="12">OR(F361&lt;&gt;0,G361&lt;&gt;0,H361&lt;&gt;0,I361&lt;&gt;0)*(F361 + (F361 = 0))*(G361 + (G361 = 0))*(H361 + (H361 = 0))*(I361 + (I361 = 0))</f>
        <v>1.4</v>
      </c>
      <c r="K361" s="14"/>
      <c r="L361" s="14"/>
      <c r="M361" s="14"/>
    </row>
    <row r="362" spans="1:13" x14ac:dyDescent="0.3">
      <c r="A362" s="14"/>
      <c r="B362" s="14"/>
      <c r="C362" s="13" t="s">
        <v>26</v>
      </c>
      <c r="D362" s="26"/>
      <c r="E362" s="13" t="s">
        <v>17</v>
      </c>
      <c r="F362" s="17">
        <v>1</v>
      </c>
      <c r="G362" s="18">
        <v>1.9</v>
      </c>
      <c r="H362" s="18">
        <v>0</v>
      </c>
      <c r="I362" s="18">
        <v>0</v>
      </c>
      <c r="J362" s="15">
        <f t="shared" si="12"/>
        <v>1.9</v>
      </c>
      <c r="K362" s="14"/>
      <c r="L362" s="14"/>
      <c r="M362" s="14"/>
    </row>
    <row r="363" spans="1:13" x14ac:dyDescent="0.3">
      <c r="A363" s="14"/>
      <c r="B363" s="14"/>
      <c r="C363" s="13" t="s">
        <v>26</v>
      </c>
      <c r="D363" s="26"/>
      <c r="E363" s="13" t="s">
        <v>17</v>
      </c>
      <c r="F363" s="17">
        <v>1</v>
      </c>
      <c r="G363" s="18">
        <v>1.3</v>
      </c>
      <c r="H363" s="18">
        <v>0</v>
      </c>
      <c r="I363" s="18">
        <v>0</v>
      </c>
      <c r="J363" s="15">
        <f t="shared" si="12"/>
        <v>1.3</v>
      </c>
      <c r="K363" s="14"/>
      <c r="L363" s="14"/>
      <c r="M363" s="14"/>
    </row>
    <row r="364" spans="1:13" x14ac:dyDescent="0.3">
      <c r="A364" s="14"/>
      <c r="B364" s="14"/>
      <c r="C364" s="13" t="s">
        <v>26</v>
      </c>
      <c r="D364" s="26"/>
      <c r="E364" s="13" t="s">
        <v>268</v>
      </c>
      <c r="F364" s="17">
        <v>1</v>
      </c>
      <c r="G364" s="18">
        <v>1.55</v>
      </c>
      <c r="H364" s="18">
        <v>0</v>
      </c>
      <c r="I364" s="18">
        <v>0</v>
      </c>
      <c r="J364" s="15">
        <f t="shared" si="12"/>
        <v>1.55</v>
      </c>
      <c r="K364" s="14"/>
      <c r="L364" s="14"/>
      <c r="M364" s="14"/>
    </row>
    <row r="365" spans="1:13" x14ac:dyDescent="0.3">
      <c r="A365" s="14"/>
      <c r="B365" s="14"/>
      <c r="C365" s="13" t="s">
        <v>26</v>
      </c>
      <c r="D365" s="26"/>
      <c r="E365" s="13" t="s">
        <v>17</v>
      </c>
      <c r="F365" s="17">
        <v>1</v>
      </c>
      <c r="G365" s="18">
        <v>6.6</v>
      </c>
      <c r="H365" s="18">
        <v>0</v>
      </c>
      <c r="I365" s="18">
        <v>0</v>
      </c>
      <c r="J365" s="15">
        <f t="shared" si="12"/>
        <v>6.6</v>
      </c>
      <c r="K365" s="14"/>
      <c r="L365" s="14"/>
      <c r="M365" s="14"/>
    </row>
    <row r="366" spans="1:13" x14ac:dyDescent="0.3">
      <c r="A366" s="14"/>
      <c r="B366" s="14"/>
      <c r="C366" s="13" t="s">
        <v>26</v>
      </c>
      <c r="D366" s="26"/>
      <c r="E366" s="13" t="s">
        <v>17</v>
      </c>
      <c r="F366" s="17">
        <v>1</v>
      </c>
      <c r="G366" s="18">
        <v>4.45</v>
      </c>
      <c r="H366" s="18">
        <v>0</v>
      </c>
      <c r="I366" s="18">
        <v>0</v>
      </c>
      <c r="J366" s="15">
        <f t="shared" si="12"/>
        <v>4.45</v>
      </c>
      <c r="K366" s="14"/>
      <c r="L366" s="14"/>
      <c r="M366" s="14"/>
    </row>
    <row r="367" spans="1:13" x14ac:dyDescent="0.3">
      <c r="A367" s="14"/>
      <c r="B367" s="14"/>
      <c r="C367" s="13" t="s">
        <v>26</v>
      </c>
      <c r="D367" s="26"/>
      <c r="E367" s="13" t="s">
        <v>17</v>
      </c>
      <c r="F367" s="17">
        <v>1</v>
      </c>
      <c r="G367" s="18">
        <v>2.25</v>
      </c>
      <c r="H367" s="18">
        <v>0</v>
      </c>
      <c r="I367" s="18">
        <v>0</v>
      </c>
      <c r="J367" s="15">
        <f t="shared" si="12"/>
        <v>2.25</v>
      </c>
      <c r="K367" s="14"/>
      <c r="L367" s="14"/>
      <c r="M367" s="14"/>
    </row>
    <row r="368" spans="1:13" x14ac:dyDescent="0.3">
      <c r="A368" s="14"/>
      <c r="B368" s="14"/>
      <c r="C368" s="13" t="s">
        <v>26</v>
      </c>
      <c r="D368" s="26"/>
      <c r="E368" s="13" t="s">
        <v>17</v>
      </c>
      <c r="F368" s="17">
        <v>1</v>
      </c>
      <c r="G368" s="18">
        <v>2.15</v>
      </c>
      <c r="H368" s="18">
        <v>0</v>
      </c>
      <c r="I368" s="18">
        <v>0</v>
      </c>
      <c r="J368" s="15">
        <f t="shared" si="12"/>
        <v>2.15</v>
      </c>
      <c r="K368" s="14"/>
      <c r="L368" s="14"/>
      <c r="M368" s="14"/>
    </row>
    <row r="369" spans="1:13" x14ac:dyDescent="0.3">
      <c r="A369" s="14"/>
      <c r="B369" s="14"/>
      <c r="C369" s="13" t="s">
        <v>26</v>
      </c>
      <c r="D369" s="26"/>
      <c r="E369" s="13" t="s">
        <v>269</v>
      </c>
      <c r="F369" s="17">
        <v>5</v>
      </c>
      <c r="G369" s="18">
        <v>1.5</v>
      </c>
      <c r="H369" s="18">
        <v>0</v>
      </c>
      <c r="I369" s="18">
        <v>0</v>
      </c>
      <c r="J369" s="15">
        <f t="shared" si="12"/>
        <v>7.5</v>
      </c>
      <c r="K369" s="14"/>
      <c r="L369" s="14"/>
      <c r="M369" s="14"/>
    </row>
    <row r="370" spans="1:13" x14ac:dyDescent="0.3">
      <c r="A370" s="14"/>
      <c r="B370" s="14"/>
      <c r="C370" s="13" t="s">
        <v>26</v>
      </c>
      <c r="D370" s="26"/>
      <c r="E370" s="13" t="s">
        <v>17</v>
      </c>
      <c r="F370" s="17">
        <v>1</v>
      </c>
      <c r="G370" s="18">
        <v>2.75</v>
      </c>
      <c r="H370" s="18">
        <v>0</v>
      </c>
      <c r="I370" s="18">
        <v>0</v>
      </c>
      <c r="J370" s="15">
        <f t="shared" si="12"/>
        <v>2.75</v>
      </c>
      <c r="K370" s="14"/>
      <c r="L370" s="14"/>
      <c r="M370" s="14"/>
    </row>
    <row r="371" spans="1:13" x14ac:dyDescent="0.3">
      <c r="A371" s="14"/>
      <c r="B371" s="14"/>
      <c r="C371" s="13" t="s">
        <v>26</v>
      </c>
      <c r="D371" s="26"/>
      <c r="E371" s="13" t="s">
        <v>17</v>
      </c>
      <c r="F371" s="17">
        <v>3</v>
      </c>
      <c r="G371" s="18">
        <v>1.5</v>
      </c>
      <c r="H371" s="18">
        <v>0</v>
      </c>
      <c r="I371" s="18">
        <v>0</v>
      </c>
      <c r="J371" s="15">
        <f t="shared" si="12"/>
        <v>4.5</v>
      </c>
      <c r="K371" s="14"/>
      <c r="L371" s="14"/>
      <c r="M371" s="14"/>
    </row>
    <row r="372" spans="1:13" x14ac:dyDescent="0.3">
      <c r="A372" s="14"/>
      <c r="B372" s="14"/>
      <c r="C372" s="14"/>
      <c r="D372" s="26"/>
      <c r="E372" s="14"/>
      <c r="F372" s="14"/>
      <c r="G372" s="14"/>
      <c r="H372" s="14"/>
      <c r="I372" s="14"/>
      <c r="J372" s="19" t="s">
        <v>270</v>
      </c>
      <c r="K372" s="20">
        <f>SUM(J361:J371)*1</f>
        <v>36.35</v>
      </c>
      <c r="L372" s="18">
        <v>22.36</v>
      </c>
      <c r="M372" s="20">
        <f>ROUND(K372*L372,2)</f>
        <v>812.79</v>
      </c>
    </row>
    <row r="373" spans="1:13" ht="1.05" customHeight="1" x14ac:dyDescent="0.3">
      <c r="A373" s="21"/>
      <c r="B373" s="21"/>
      <c r="C373" s="21"/>
      <c r="D373" s="27"/>
      <c r="E373" s="21"/>
      <c r="F373" s="21"/>
      <c r="G373" s="21"/>
      <c r="H373" s="21"/>
      <c r="I373" s="21"/>
      <c r="J373" s="21"/>
      <c r="K373" s="21"/>
      <c r="L373" s="21"/>
      <c r="M373" s="21"/>
    </row>
    <row r="374" spans="1:13" x14ac:dyDescent="0.3">
      <c r="A374" s="12" t="s">
        <v>271</v>
      </c>
      <c r="B374" s="13" t="s">
        <v>22</v>
      </c>
      <c r="C374" s="13" t="s">
        <v>23</v>
      </c>
      <c r="D374" s="16" t="s">
        <v>272</v>
      </c>
      <c r="E374" s="14"/>
      <c r="F374" s="14"/>
      <c r="G374" s="14"/>
      <c r="H374" s="14"/>
      <c r="I374" s="14"/>
      <c r="J374" s="14"/>
      <c r="K374" s="15">
        <f>K379</f>
        <v>4.72</v>
      </c>
      <c r="L374" s="15">
        <f>L379</f>
        <v>80.739999999999995</v>
      </c>
      <c r="M374" s="15">
        <f>M379</f>
        <v>381.09</v>
      </c>
    </row>
    <row r="375" spans="1:13" ht="97.2" x14ac:dyDescent="0.3">
      <c r="A375" s="14"/>
      <c r="B375" s="14"/>
      <c r="C375" s="14"/>
      <c r="D375" s="16" t="s">
        <v>273</v>
      </c>
      <c r="E375" s="14"/>
      <c r="F375" s="14"/>
      <c r="G375" s="14"/>
      <c r="H375" s="14"/>
      <c r="I375" s="14"/>
      <c r="J375" s="14"/>
      <c r="K375" s="14"/>
      <c r="L375" s="14"/>
      <c r="M375" s="14"/>
    </row>
    <row r="376" spans="1:13" x14ac:dyDescent="0.3">
      <c r="A376" s="14"/>
      <c r="B376" s="14"/>
      <c r="C376" s="13" t="s">
        <v>26</v>
      </c>
      <c r="D376" s="26"/>
      <c r="E376" s="13" t="s">
        <v>158</v>
      </c>
      <c r="F376" s="17">
        <v>1</v>
      </c>
      <c r="G376" s="18">
        <v>1.95</v>
      </c>
      <c r="H376" s="18">
        <v>0.85</v>
      </c>
      <c r="I376" s="18">
        <v>0</v>
      </c>
      <c r="J376" s="15">
        <f>OR(F376&lt;&gt;0,G376&lt;&gt;0,H376&lt;&gt;0,I376&lt;&gt;0)*(F376 + (F376 = 0))*(G376 + (G376 = 0))*(H376 + (H376 = 0))*(I376 + (I376 = 0))</f>
        <v>1.66</v>
      </c>
      <c r="K376" s="14"/>
      <c r="L376" s="14"/>
      <c r="M376" s="14"/>
    </row>
    <row r="377" spans="1:13" x14ac:dyDescent="0.3">
      <c r="A377" s="14"/>
      <c r="B377" s="14"/>
      <c r="C377" s="13" t="s">
        <v>26</v>
      </c>
      <c r="D377" s="26"/>
      <c r="E377" s="13" t="s">
        <v>274</v>
      </c>
      <c r="F377" s="17">
        <v>1</v>
      </c>
      <c r="G377" s="18">
        <v>1.2</v>
      </c>
      <c r="H377" s="18">
        <v>0.8</v>
      </c>
      <c r="I377" s="18">
        <v>0</v>
      </c>
      <c r="J377" s="15">
        <f>OR(F377&lt;&gt;0,G377&lt;&gt;0,H377&lt;&gt;0,I377&lt;&gt;0)*(F377 + (F377 = 0))*(G377 + (G377 = 0))*(H377 + (H377 = 0))*(I377 + (I377 = 0))</f>
        <v>0.96</v>
      </c>
      <c r="K377" s="14"/>
      <c r="L377" s="14"/>
      <c r="M377" s="14"/>
    </row>
    <row r="378" spans="1:13" x14ac:dyDescent="0.3">
      <c r="A378" s="14"/>
      <c r="B378" s="14"/>
      <c r="C378" s="13" t="s">
        <v>26</v>
      </c>
      <c r="D378" s="26"/>
      <c r="E378" s="13" t="s">
        <v>17</v>
      </c>
      <c r="F378" s="17">
        <v>1</v>
      </c>
      <c r="G378" s="18">
        <v>1.4</v>
      </c>
      <c r="H378" s="18">
        <v>1.5</v>
      </c>
      <c r="I378" s="18">
        <v>0</v>
      </c>
      <c r="J378" s="15">
        <f>OR(F378&lt;&gt;0,G378&lt;&gt;0,H378&lt;&gt;0,I378&lt;&gt;0)*(F378 + (F378 = 0))*(G378 + (G378 = 0))*(H378 + (H378 = 0))*(I378 + (I378 = 0))</f>
        <v>2.1</v>
      </c>
      <c r="K378" s="14"/>
      <c r="L378" s="14"/>
      <c r="M378" s="14"/>
    </row>
    <row r="379" spans="1:13" x14ac:dyDescent="0.3">
      <c r="A379" s="14"/>
      <c r="B379" s="14"/>
      <c r="C379" s="14"/>
      <c r="D379" s="26"/>
      <c r="E379" s="14"/>
      <c r="F379" s="14"/>
      <c r="G379" s="14"/>
      <c r="H379" s="14"/>
      <c r="I379" s="14"/>
      <c r="J379" s="19" t="s">
        <v>275</v>
      </c>
      <c r="K379" s="20">
        <f>SUM(J376:J378)*1</f>
        <v>4.72</v>
      </c>
      <c r="L379" s="18">
        <v>80.739999999999995</v>
      </c>
      <c r="M379" s="20">
        <f>ROUND(K379*L379,2)</f>
        <v>381.09</v>
      </c>
    </row>
    <row r="380" spans="1:13" ht="1.05" customHeight="1" x14ac:dyDescent="0.3">
      <c r="A380" s="21"/>
      <c r="B380" s="21"/>
      <c r="C380" s="21"/>
      <c r="D380" s="27"/>
      <c r="E380" s="21"/>
      <c r="F380" s="21"/>
      <c r="G380" s="21"/>
      <c r="H380" s="21"/>
      <c r="I380" s="21"/>
      <c r="J380" s="21"/>
      <c r="K380" s="21"/>
      <c r="L380" s="21"/>
      <c r="M380" s="21"/>
    </row>
    <row r="381" spans="1:13" x14ac:dyDescent="0.3">
      <c r="A381" s="14"/>
      <c r="B381" s="14"/>
      <c r="C381" s="14"/>
      <c r="D381" s="26"/>
      <c r="E381" s="14"/>
      <c r="F381" s="14"/>
      <c r="G381" s="14"/>
      <c r="H381" s="14"/>
      <c r="I381" s="14"/>
      <c r="J381" s="19" t="s">
        <v>276</v>
      </c>
      <c r="K381" s="18">
        <v>1</v>
      </c>
      <c r="L381" s="20">
        <f>M191+M201+M208+M219+M232+M254+M258+M264+M269+M275+M280+M286+M291+M306+M311+M316+M321+M326+M331+M336+M342+M349+M354+M359+M374</f>
        <v>52720.02</v>
      </c>
      <c r="M381" s="20">
        <f>ROUND(K381*L381,2)</f>
        <v>52720.02</v>
      </c>
    </row>
    <row r="382" spans="1:13" ht="1.05" customHeight="1" x14ac:dyDescent="0.3">
      <c r="A382" s="21"/>
      <c r="B382" s="21"/>
      <c r="C382" s="21"/>
      <c r="D382" s="27"/>
      <c r="E382" s="21"/>
      <c r="F382" s="21"/>
      <c r="G382" s="21"/>
      <c r="H382" s="21"/>
      <c r="I382" s="21"/>
      <c r="J382" s="21"/>
      <c r="K382" s="21"/>
      <c r="L382" s="21"/>
      <c r="M382" s="21"/>
    </row>
    <row r="383" spans="1:13" x14ac:dyDescent="0.3">
      <c r="A383" s="14"/>
      <c r="B383" s="14"/>
      <c r="C383" s="14"/>
      <c r="D383" s="26"/>
      <c r="E383" s="14"/>
      <c r="F383" s="14"/>
      <c r="G383" s="14"/>
      <c r="H383" s="14"/>
      <c r="I383" s="14"/>
      <c r="J383" s="19" t="s">
        <v>277</v>
      </c>
      <c r="K383" s="22">
        <v>1</v>
      </c>
      <c r="L383" s="20">
        <f>M99+M128+M180+M190</f>
        <v>67569.89</v>
      </c>
      <c r="M383" s="20">
        <f>ROUND(K383*L383,2)</f>
        <v>67569.89</v>
      </c>
    </row>
    <row r="384" spans="1:13" ht="1.05" customHeight="1" x14ac:dyDescent="0.3">
      <c r="A384" s="21"/>
      <c r="B384" s="21"/>
      <c r="C384" s="21"/>
      <c r="D384" s="27"/>
      <c r="E384" s="21"/>
      <c r="F384" s="21"/>
      <c r="G384" s="21"/>
      <c r="H384" s="21"/>
      <c r="I384" s="21"/>
      <c r="J384" s="21"/>
      <c r="K384" s="21"/>
      <c r="L384" s="21"/>
      <c r="M384" s="21"/>
    </row>
    <row r="385" spans="1:13" x14ac:dyDescent="0.3">
      <c r="A385" s="5" t="s">
        <v>278</v>
      </c>
      <c r="B385" s="5" t="s">
        <v>16</v>
      </c>
      <c r="C385" s="5" t="s">
        <v>17</v>
      </c>
      <c r="D385" s="24" t="s">
        <v>279</v>
      </c>
      <c r="E385" s="6"/>
      <c r="F385" s="6"/>
      <c r="G385" s="6"/>
      <c r="H385" s="6"/>
      <c r="I385" s="6"/>
      <c r="J385" s="6"/>
      <c r="K385" s="7">
        <f>K613</f>
        <v>1</v>
      </c>
      <c r="L385" s="8">
        <f>L613</f>
        <v>203476.12</v>
      </c>
      <c r="M385" s="8">
        <f>M613</f>
        <v>203476.12</v>
      </c>
    </row>
    <row r="386" spans="1:13" x14ac:dyDescent="0.3">
      <c r="A386" s="12" t="s">
        <v>280</v>
      </c>
      <c r="B386" s="13" t="s">
        <v>22</v>
      </c>
      <c r="C386" s="13" t="s">
        <v>23</v>
      </c>
      <c r="D386" s="16" t="s">
        <v>281</v>
      </c>
      <c r="E386" s="14"/>
      <c r="F386" s="14"/>
      <c r="G386" s="14"/>
      <c r="H386" s="14"/>
      <c r="I386" s="14"/>
      <c r="J386" s="14"/>
      <c r="K386" s="15">
        <f>K397</f>
        <v>252.95</v>
      </c>
      <c r="L386" s="15">
        <f>L397</f>
        <v>10.19</v>
      </c>
      <c r="M386" s="15">
        <f>M397</f>
        <v>2577.56</v>
      </c>
    </row>
    <row r="387" spans="1:13" ht="162" x14ac:dyDescent="0.3">
      <c r="A387" s="14"/>
      <c r="B387" s="14"/>
      <c r="C387" s="14"/>
      <c r="D387" s="16" t="s">
        <v>282</v>
      </c>
      <c r="E387" s="14"/>
      <c r="F387" s="14"/>
      <c r="G387" s="14"/>
      <c r="H387" s="14"/>
      <c r="I387" s="14"/>
      <c r="J387" s="14"/>
      <c r="K387" s="14"/>
      <c r="L387" s="14"/>
      <c r="M387" s="14"/>
    </row>
    <row r="388" spans="1:13" x14ac:dyDescent="0.3">
      <c r="A388" s="14"/>
      <c r="B388" s="14"/>
      <c r="C388" s="13" t="s">
        <v>26</v>
      </c>
      <c r="D388" s="26"/>
      <c r="E388" s="13" t="s">
        <v>283</v>
      </c>
      <c r="F388" s="17"/>
      <c r="G388" s="18"/>
      <c r="H388" s="18"/>
      <c r="I388" s="18"/>
      <c r="J388" s="15">
        <f t="shared" ref="J388:J396" si="13">OR(F388&lt;&gt;0,G388&lt;&gt;0,H388&lt;&gt;0,I388&lt;&gt;0)*(F388 + (F388 = 0))*(G388 + (G388 = 0))*(H388 + (H388 = 0))*(I388 + (I388 = 0))</f>
        <v>0</v>
      </c>
      <c r="K388" s="14"/>
      <c r="L388" s="14"/>
      <c r="M388" s="14"/>
    </row>
    <row r="389" spans="1:13" x14ac:dyDescent="0.3">
      <c r="A389" s="14"/>
      <c r="B389" s="14"/>
      <c r="C389" s="13" t="s">
        <v>26</v>
      </c>
      <c r="D389" s="26"/>
      <c r="E389" s="13" t="s">
        <v>158</v>
      </c>
      <c r="F389" s="17">
        <v>1</v>
      </c>
      <c r="G389" s="18">
        <v>11.25</v>
      </c>
      <c r="H389" s="18">
        <v>0</v>
      </c>
      <c r="I389" s="18">
        <v>0</v>
      </c>
      <c r="J389" s="15">
        <f t="shared" si="13"/>
        <v>11.25</v>
      </c>
      <c r="K389" s="14"/>
      <c r="L389" s="14"/>
      <c r="M389" s="14"/>
    </row>
    <row r="390" spans="1:13" x14ac:dyDescent="0.3">
      <c r="A390" s="14"/>
      <c r="B390" s="14"/>
      <c r="C390" s="13" t="s">
        <v>26</v>
      </c>
      <c r="D390" s="26"/>
      <c r="E390" s="13" t="s">
        <v>284</v>
      </c>
      <c r="F390" s="17">
        <v>1</v>
      </c>
      <c r="G390" s="18">
        <v>55.2</v>
      </c>
      <c r="H390" s="18">
        <v>0</v>
      </c>
      <c r="I390" s="18">
        <v>0</v>
      </c>
      <c r="J390" s="15">
        <f t="shared" si="13"/>
        <v>55.2</v>
      </c>
      <c r="K390" s="14"/>
      <c r="L390" s="14"/>
      <c r="M390" s="14"/>
    </row>
    <row r="391" spans="1:13" x14ac:dyDescent="0.3">
      <c r="A391" s="14"/>
      <c r="B391" s="14"/>
      <c r="C391" s="13" t="s">
        <v>26</v>
      </c>
      <c r="D391" s="26"/>
      <c r="E391" s="13" t="s">
        <v>17</v>
      </c>
      <c r="F391" s="17">
        <v>1</v>
      </c>
      <c r="G391" s="18">
        <v>50</v>
      </c>
      <c r="H391" s="18">
        <v>0</v>
      </c>
      <c r="I391" s="18">
        <v>0</v>
      </c>
      <c r="J391" s="15">
        <f t="shared" si="13"/>
        <v>50</v>
      </c>
      <c r="K391" s="14"/>
      <c r="L391" s="14"/>
      <c r="M391" s="14"/>
    </row>
    <row r="392" spans="1:13" x14ac:dyDescent="0.3">
      <c r="A392" s="14"/>
      <c r="B392" s="14"/>
      <c r="C392" s="13" t="s">
        <v>26</v>
      </c>
      <c r="D392" s="26"/>
      <c r="E392" s="13" t="s">
        <v>17</v>
      </c>
      <c r="F392" s="17">
        <v>1</v>
      </c>
      <c r="G392" s="18">
        <v>24</v>
      </c>
      <c r="H392" s="18">
        <v>0</v>
      </c>
      <c r="I392" s="18">
        <v>0</v>
      </c>
      <c r="J392" s="15">
        <f t="shared" si="13"/>
        <v>24</v>
      </c>
      <c r="K392" s="14"/>
      <c r="L392" s="14"/>
      <c r="M392" s="14"/>
    </row>
    <row r="393" spans="1:13" x14ac:dyDescent="0.3">
      <c r="A393" s="14"/>
      <c r="B393" s="14"/>
      <c r="C393" s="13" t="s">
        <v>26</v>
      </c>
      <c r="D393" s="26"/>
      <c r="E393" s="13" t="s">
        <v>285</v>
      </c>
      <c r="F393" s="17">
        <v>1</v>
      </c>
      <c r="G393" s="18">
        <v>15</v>
      </c>
      <c r="H393" s="18">
        <v>0</v>
      </c>
      <c r="I393" s="18">
        <v>0</v>
      </c>
      <c r="J393" s="15">
        <f t="shared" si="13"/>
        <v>15</v>
      </c>
      <c r="K393" s="14"/>
      <c r="L393" s="14"/>
      <c r="M393" s="14"/>
    </row>
    <row r="394" spans="1:13" x14ac:dyDescent="0.3">
      <c r="A394" s="14"/>
      <c r="B394" s="14"/>
      <c r="C394" s="13" t="s">
        <v>26</v>
      </c>
      <c r="D394" s="26"/>
      <c r="E394" s="13" t="s">
        <v>17</v>
      </c>
      <c r="F394" s="17">
        <v>1</v>
      </c>
      <c r="G394" s="18">
        <v>26.5</v>
      </c>
      <c r="H394" s="18">
        <v>0</v>
      </c>
      <c r="I394" s="18">
        <v>0</v>
      </c>
      <c r="J394" s="15">
        <f t="shared" si="13"/>
        <v>26.5</v>
      </c>
      <c r="K394" s="14"/>
      <c r="L394" s="14"/>
      <c r="M394" s="14"/>
    </row>
    <row r="395" spans="1:13" x14ac:dyDescent="0.3">
      <c r="A395" s="14"/>
      <c r="B395" s="14"/>
      <c r="C395" s="13" t="s">
        <v>26</v>
      </c>
      <c r="D395" s="26"/>
      <c r="E395" s="13" t="s">
        <v>286</v>
      </c>
      <c r="F395" s="17">
        <v>1</v>
      </c>
      <c r="G395" s="18">
        <v>33.5</v>
      </c>
      <c r="H395" s="18">
        <v>0</v>
      </c>
      <c r="I395" s="18">
        <v>0</v>
      </c>
      <c r="J395" s="15">
        <f t="shared" si="13"/>
        <v>33.5</v>
      </c>
      <c r="K395" s="14"/>
      <c r="L395" s="14"/>
      <c r="M395" s="14"/>
    </row>
    <row r="396" spans="1:13" x14ac:dyDescent="0.3">
      <c r="A396" s="14"/>
      <c r="B396" s="14"/>
      <c r="C396" s="13" t="s">
        <v>26</v>
      </c>
      <c r="D396" s="26"/>
      <c r="E396" s="13" t="s">
        <v>17</v>
      </c>
      <c r="F396" s="17">
        <v>1</v>
      </c>
      <c r="G396" s="18">
        <v>37.5</v>
      </c>
      <c r="H396" s="18">
        <v>0</v>
      </c>
      <c r="I396" s="18">
        <v>0</v>
      </c>
      <c r="J396" s="15">
        <f t="shared" si="13"/>
        <v>37.5</v>
      </c>
      <c r="K396" s="14"/>
      <c r="L396" s="14"/>
      <c r="M396" s="14"/>
    </row>
    <row r="397" spans="1:13" x14ac:dyDescent="0.3">
      <c r="A397" s="14"/>
      <c r="B397" s="14"/>
      <c r="C397" s="14"/>
      <c r="D397" s="26"/>
      <c r="E397" s="14"/>
      <c r="F397" s="14"/>
      <c r="G397" s="14"/>
      <c r="H397" s="14"/>
      <c r="I397" s="14"/>
      <c r="J397" s="19" t="s">
        <v>287</v>
      </c>
      <c r="K397" s="20">
        <f>SUM(J388:J396)*1</f>
        <v>252.95</v>
      </c>
      <c r="L397" s="18">
        <v>10.19</v>
      </c>
      <c r="M397" s="20">
        <f>ROUND(K397*L397,2)</f>
        <v>2577.56</v>
      </c>
    </row>
    <row r="398" spans="1:13" ht="1.05" customHeight="1" x14ac:dyDescent="0.3">
      <c r="A398" s="21"/>
      <c r="B398" s="21"/>
      <c r="C398" s="21"/>
      <c r="D398" s="27"/>
      <c r="E398" s="21"/>
      <c r="F398" s="21"/>
      <c r="G398" s="21"/>
      <c r="H398" s="21"/>
      <c r="I398" s="21"/>
      <c r="J398" s="21"/>
      <c r="K398" s="21"/>
      <c r="L398" s="21"/>
      <c r="M398" s="21"/>
    </row>
    <row r="399" spans="1:13" x14ac:dyDescent="0.3">
      <c r="A399" s="12" t="s">
        <v>288</v>
      </c>
      <c r="B399" s="13" t="s">
        <v>22</v>
      </c>
      <c r="C399" s="13" t="s">
        <v>23</v>
      </c>
      <c r="D399" s="16" t="s">
        <v>289</v>
      </c>
      <c r="E399" s="14"/>
      <c r="F399" s="14"/>
      <c r="G399" s="14"/>
      <c r="H399" s="14"/>
      <c r="I399" s="14"/>
      <c r="J399" s="14"/>
      <c r="K399" s="15">
        <f>K403</f>
        <v>60</v>
      </c>
      <c r="L399" s="15">
        <f>L403</f>
        <v>13.23</v>
      </c>
      <c r="M399" s="15">
        <f>M403</f>
        <v>793.8</v>
      </c>
    </row>
    <row r="400" spans="1:13" ht="205.2" x14ac:dyDescent="0.3">
      <c r="A400" s="14"/>
      <c r="B400" s="14"/>
      <c r="C400" s="14"/>
      <c r="D400" s="16" t="s">
        <v>290</v>
      </c>
      <c r="E400" s="14"/>
      <c r="F400" s="14"/>
      <c r="G400" s="14"/>
      <c r="H400" s="14"/>
      <c r="I400" s="14"/>
      <c r="J400" s="14"/>
      <c r="K400" s="14"/>
      <c r="L400" s="14"/>
      <c r="M400" s="14"/>
    </row>
    <row r="401" spans="1:13" x14ac:dyDescent="0.3">
      <c r="A401" s="14"/>
      <c r="B401" s="14"/>
      <c r="C401" s="13" t="s">
        <v>26</v>
      </c>
      <c r="D401" s="26"/>
      <c r="E401" s="13" t="s">
        <v>291</v>
      </c>
      <c r="F401" s="17"/>
      <c r="G401" s="18"/>
      <c r="H401" s="18"/>
      <c r="I401" s="18"/>
      <c r="J401" s="15">
        <f>OR(F401&lt;&gt;0,G401&lt;&gt;0,H401&lt;&gt;0,I401&lt;&gt;0)*(F401 + (F401 = 0))*(G401 + (G401 = 0))*(H401 + (H401 = 0))*(I401 + (I401 = 0))</f>
        <v>0</v>
      </c>
      <c r="K401" s="14"/>
      <c r="L401" s="14"/>
      <c r="M401" s="14"/>
    </row>
    <row r="402" spans="1:13" x14ac:dyDescent="0.3">
      <c r="A402" s="14"/>
      <c r="B402" s="14"/>
      <c r="C402" s="13" t="s">
        <v>26</v>
      </c>
      <c r="D402" s="26"/>
      <c r="E402" s="13" t="s">
        <v>292</v>
      </c>
      <c r="F402" s="17">
        <v>1</v>
      </c>
      <c r="G402" s="18">
        <v>60</v>
      </c>
      <c r="H402" s="18">
        <v>0</v>
      </c>
      <c r="I402" s="18">
        <v>0</v>
      </c>
      <c r="J402" s="15">
        <f>OR(F402&lt;&gt;0,G402&lt;&gt;0,H402&lt;&gt;0,I402&lt;&gt;0)*(F402 + (F402 = 0))*(G402 + (G402 = 0))*(H402 + (H402 = 0))*(I402 + (I402 = 0))</f>
        <v>60</v>
      </c>
      <c r="K402" s="14"/>
      <c r="L402" s="14"/>
      <c r="M402" s="14"/>
    </row>
    <row r="403" spans="1:13" x14ac:dyDescent="0.3">
      <c r="A403" s="14"/>
      <c r="B403" s="14"/>
      <c r="C403" s="14"/>
      <c r="D403" s="26"/>
      <c r="E403" s="14"/>
      <c r="F403" s="14"/>
      <c r="G403" s="14"/>
      <c r="H403" s="14"/>
      <c r="I403" s="14"/>
      <c r="J403" s="19" t="s">
        <v>293</v>
      </c>
      <c r="K403" s="20">
        <f>SUM(J401:J402)*1</f>
        <v>60</v>
      </c>
      <c r="L403" s="18">
        <v>13.23</v>
      </c>
      <c r="M403" s="20">
        <f>ROUND(K403*L403,2)</f>
        <v>793.8</v>
      </c>
    </row>
    <row r="404" spans="1:13" ht="1.05" customHeight="1" x14ac:dyDescent="0.3">
      <c r="A404" s="21"/>
      <c r="B404" s="21"/>
      <c r="C404" s="21"/>
      <c r="D404" s="27"/>
      <c r="E404" s="21"/>
      <c r="F404" s="21"/>
      <c r="G404" s="21"/>
      <c r="H404" s="21"/>
      <c r="I404" s="21"/>
      <c r="J404" s="21"/>
      <c r="K404" s="21"/>
      <c r="L404" s="21"/>
      <c r="M404" s="21"/>
    </row>
    <row r="405" spans="1:13" x14ac:dyDescent="0.3">
      <c r="A405" s="12" t="s">
        <v>294</v>
      </c>
      <c r="B405" s="13" t="s">
        <v>22</v>
      </c>
      <c r="C405" s="13" t="s">
        <v>23</v>
      </c>
      <c r="D405" s="16" t="s">
        <v>295</v>
      </c>
      <c r="E405" s="14"/>
      <c r="F405" s="14"/>
      <c r="G405" s="14"/>
      <c r="H405" s="14"/>
      <c r="I405" s="14"/>
      <c r="J405" s="14"/>
      <c r="K405" s="15">
        <f>K412</f>
        <v>164.5</v>
      </c>
      <c r="L405" s="15">
        <f>L412</f>
        <v>23.73</v>
      </c>
      <c r="M405" s="15">
        <f>M412</f>
        <v>3903.59</v>
      </c>
    </row>
    <row r="406" spans="1:13" ht="216" x14ac:dyDescent="0.3">
      <c r="A406" s="14"/>
      <c r="B406" s="14"/>
      <c r="C406" s="14"/>
      <c r="D406" s="16" t="s">
        <v>296</v>
      </c>
      <c r="E406" s="14"/>
      <c r="F406" s="14"/>
      <c r="G406" s="14"/>
      <c r="H406" s="14"/>
      <c r="I406" s="14"/>
      <c r="J406" s="14"/>
      <c r="K406" s="14"/>
      <c r="L406" s="14"/>
      <c r="M406" s="14"/>
    </row>
    <row r="407" spans="1:13" x14ac:dyDescent="0.3">
      <c r="A407" s="14"/>
      <c r="B407" s="14"/>
      <c r="C407" s="13" t="s">
        <v>26</v>
      </c>
      <c r="D407" s="26"/>
      <c r="E407" s="13" t="s">
        <v>297</v>
      </c>
      <c r="F407" s="17"/>
      <c r="G407" s="18"/>
      <c r="H407" s="18"/>
      <c r="I407" s="18"/>
      <c r="J407" s="15">
        <f>OR(F407&lt;&gt;0,G407&lt;&gt;0,H407&lt;&gt;0,I407&lt;&gt;0)*(F407 + (F407 = 0))*(G407 + (G407 = 0))*(H407 + (H407 = 0))*(I407 + (I407 = 0))</f>
        <v>0</v>
      </c>
      <c r="K407" s="14"/>
      <c r="L407" s="14"/>
      <c r="M407" s="14"/>
    </row>
    <row r="408" spans="1:13" x14ac:dyDescent="0.3">
      <c r="A408" s="14"/>
      <c r="B408" s="14"/>
      <c r="C408" s="13" t="s">
        <v>26</v>
      </c>
      <c r="D408" s="26"/>
      <c r="E408" s="13" t="s">
        <v>298</v>
      </c>
      <c r="F408" s="17">
        <v>1</v>
      </c>
      <c r="G408" s="18">
        <v>98</v>
      </c>
      <c r="H408" s="18">
        <v>0</v>
      </c>
      <c r="I408" s="18">
        <v>0</v>
      </c>
      <c r="J408" s="15">
        <f>OR(F408&lt;&gt;0,G408&lt;&gt;0,H408&lt;&gt;0,I408&lt;&gt;0)*(F408 + (F408 = 0))*(G408 + (G408 = 0))*(H408 + (H408 = 0))*(I408 + (I408 = 0))</f>
        <v>98</v>
      </c>
      <c r="K408" s="14"/>
      <c r="L408" s="14"/>
      <c r="M408" s="14"/>
    </row>
    <row r="409" spans="1:13" x14ac:dyDescent="0.3">
      <c r="A409" s="14"/>
      <c r="B409" s="14"/>
      <c r="C409" s="13" t="s">
        <v>26</v>
      </c>
      <c r="D409" s="26"/>
      <c r="E409" s="13" t="s">
        <v>299</v>
      </c>
      <c r="F409" s="17">
        <v>1</v>
      </c>
      <c r="G409" s="18">
        <v>46.5</v>
      </c>
      <c r="H409" s="18">
        <v>0</v>
      </c>
      <c r="I409" s="18">
        <v>0</v>
      </c>
      <c r="J409" s="15">
        <f>OR(F409&lt;&gt;0,G409&lt;&gt;0,H409&lt;&gt;0,I409&lt;&gt;0)*(F409 + (F409 = 0))*(G409 + (G409 = 0))*(H409 + (H409 = 0))*(I409 + (I409 = 0))</f>
        <v>46.5</v>
      </c>
      <c r="K409" s="14"/>
      <c r="L409" s="14"/>
      <c r="M409" s="14"/>
    </row>
    <row r="410" spans="1:13" x14ac:dyDescent="0.3">
      <c r="A410" s="14"/>
      <c r="B410" s="14"/>
      <c r="C410" s="13" t="s">
        <v>26</v>
      </c>
      <c r="D410" s="26"/>
      <c r="E410" s="13" t="s">
        <v>300</v>
      </c>
      <c r="F410" s="17">
        <v>1</v>
      </c>
      <c r="G410" s="18">
        <v>9</v>
      </c>
      <c r="H410" s="18">
        <v>0</v>
      </c>
      <c r="I410" s="18">
        <v>0</v>
      </c>
      <c r="J410" s="15">
        <f>OR(F410&lt;&gt;0,G410&lt;&gt;0,H410&lt;&gt;0,I410&lt;&gt;0)*(F410 + (F410 = 0))*(G410 + (G410 = 0))*(H410 + (H410 = 0))*(I410 + (I410 = 0))</f>
        <v>9</v>
      </c>
      <c r="K410" s="14"/>
      <c r="L410" s="14"/>
      <c r="M410" s="14"/>
    </row>
    <row r="411" spans="1:13" x14ac:dyDescent="0.3">
      <c r="A411" s="14"/>
      <c r="B411" s="14"/>
      <c r="C411" s="13" t="s">
        <v>26</v>
      </c>
      <c r="D411" s="26"/>
      <c r="E411" s="13" t="s">
        <v>17</v>
      </c>
      <c r="F411" s="17">
        <v>1</v>
      </c>
      <c r="G411" s="18">
        <v>11</v>
      </c>
      <c r="H411" s="18">
        <v>0</v>
      </c>
      <c r="I411" s="18">
        <v>0</v>
      </c>
      <c r="J411" s="15">
        <f>OR(F411&lt;&gt;0,G411&lt;&gt;0,H411&lt;&gt;0,I411&lt;&gt;0)*(F411 + (F411 = 0))*(G411 + (G411 = 0))*(H411 + (H411 = 0))*(I411 + (I411 = 0))</f>
        <v>11</v>
      </c>
      <c r="K411" s="14"/>
      <c r="L411" s="14"/>
      <c r="M411" s="14"/>
    </row>
    <row r="412" spans="1:13" x14ac:dyDescent="0.3">
      <c r="A412" s="14"/>
      <c r="B412" s="14"/>
      <c r="C412" s="14"/>
      <c r="D412" s="26"/>
      <c r="E412" s="14"/>
      <c r="F412" s="14"/>
      <c r="G412" s="14"/>
      <c r="H412" s="14"/>
      <c r="I412" s="14"/>
      <c r="J412" s="19" t="s">
        <v>301</v>
      </c>
      <c r="K412" s="20">
        <f>SUM(J407:J411)*1</f>
        <v>164.5</v>
      </c>
      <c r="L412" s="18">
        <v>23.73</v>
      </c>
      <c r="M412" s="20">
        <f>ROUND(K412*L412,2)</f>
        <v>3903.59</v>
      </c>
    </row>
    <row r="413" spans="1:13" ht="1.05" customHeight="1" x14ac:dyDescent="0.3">
      <c r="A413" s="21"/>
      <c r="B413" s="21"/>
      <c r="C413" s="21"/>
      <c r="D413" s="27"/>
      <c r="E413" s="21"/>
      <c r="F413" s="21"/>
      <c r="G413" s="21"/>
      <c r="H413" s="21"/>
      <c r="I413" s="21"/>
      <c r="J413" s="21"/>
      <c r="K413" s="21"/>
      <c r="L413" s="21"/>
      <c r="M413" s="21"/>
    </row>
    <row r="414" spans="1:13" x14ac:dyDescent="0.3">
      <c r="A414" s="12" t="s">
        <v>302</v>
      </c>
      <c r="B414" s="13" t="s">
        <v>22</v>
      </c>
      <c r="C414" s="13" t="s">
        <v>23</v>
      </c>
      <c r="D414" s="16" t="s">
        <v>303</v>
      </c>
      <c r="E414" s="14"/>
      <c r="F414" s="14"/>
      <c r="G414" s="14"/>
      <c r="H414" s="14"/>
      <c r="I414" s="14"/>
      <c r="J414" s="14"/>
      <c r="K414" s="15">
        <f>K419</f>
        <v>314</v>
      </c>
      <c r="L414" s="15">
        <f>L419</f>
        <v>33.79</v>
      </c>
      <c r="M414" s="15">
        <f>M419</f>
        <v>10610.06</v>
      </c>
    </row>
    <row r="415" spans="1:13" ht="216" x14ac:dyDescent="0.3">
      <c r="A415" s="14"/>
      <c r="B415" s="14"/>
      <c r="C415" s="14"/>
      <c r="D415" s="16" t="s">
        <v>304</v>
      </c>
      <c r="E415" s="14"/>
      <c r="F415" s="14"/>
      <c r="G415" s="14"/>
      <c r="H415" s="14"/>
      <c r="I415" s="14"/>
      <c r="J415" s="14"/>
      <c r="K415" s="14"/>
      <c r="L415" s="14"/>
      <c r="M415" s="14"/>
    </row>
    <row r="416" spans="1:13" x14ac:dyDescent="0.3">
      <c r="A416" s="14"/>
      <c r="B416" s="14"/>
      <c r="C416" s="13" t="s">
        <v>26</v>
      </c>
      <c r="D416" s="26"/>
      <c r="E416" s="13" t="s">
        <v>305</v>
      </c>
      <c r="F416" s="17"/>
      <c r="G416" s="18"/>
      <c r="H416" s="18"/>
      <c r="I416" s="18"/>
      <c r="J416" s="15">
        <f>OR(F416&lt;&gt;0,G416&lt;&gt;0,H416&lt;&gt;0,I416&lt;&gt;0)*(F416 + (F416 = 0))*(G416 + (G416 = 0))*(H416 + (H416 = 0))*(I416 + (I416 = 0))</f>
        <v>0</v>
      </c>
      <c r="K416" s="14"/>
      <c r="L416" s="14"/>
      <c r="M416" s="14"/>
    </row>
    <row r="417" spans="1:13" x14ac:dyDescent="0.3">
      <c r="A417" s="14"/>
      <c r="B417" s="14"/>
      <c r="C417" s="13" t="s">
        <v>26</v>
      </c>
      <c r="D417" s="26"/>
      <c r="E417" s="13" t="s">
        <v>159</v>
      </c>
      <c r="F417" s="17">
        <v>1</v>
      </c>
      <c r="G417" s="18">
        <v>112</v>
      </c>
      <c r="H417" s="18">
        <v>0</v>
      </c>
      <c r="I417" s="18">
        <v>0</v>
      </c>
      <c r="J417" s="15">
        <f>OR(F417&lt;&gt;0,G417&lt;&gt;0,H417&lt;&gt;0,I417&lt;&gt;0)*(F417 + (F417 = 0))*(G417 + (G417 = 0))*(H417 + (H417 = 0))*(I417 + (I417 = 0))</f>
        <v>112</v>
      </c>
      <c r="K417" s="14"/>
      <c r="L417" s="14"/>
      <c r="M417" s="14"/>
    </row>
    <row r="418" spans="1:13" x14ac:dyDescent="0.3">
      <c r="A418" s="14"/>
      <c r="B418" s="14"/>
      <c r="C418" s="13" t="s">
        <v>26</v>
      </c>
      <c r="D418" s="26"/>
      <c r="E418" s="13" t="s">
        <v>17</v>
      </c>
      <c r="F418" s="17">
        <v>1</v>
      </c>
      <c r="G418" s="18">
        <v>202</v>
      </c>
      <c r="H418" s="18">
        <v>0</v>
      </c>
      <c r="I418" s="18">
        <v>0</v>
      </c>
      <c r="J418" s="15">
        <f>OR(F418&lt;&gt;0,G418&lt;&gt;0,H418&lt;&gt;0,I418&lt;&gt;0)*(F418 + (F418 = 0))*(G418 + (G418 = 0))*(H418 + (H418 = 0))*(I418 + (I418 = 0))</f>
        <v>202</v>
      </c>
      <c r="K418" s="14"/>
      <c r="L418" s="14"/>
      <c r="M418" s="14"/>
    </row>
    <row r="419" spans="1:13" x14ac:dyDescent="0.3">
      <c r="A419" s="14"/>
      <c r="B419" s="14"/>
      <c r="C419" s="14"/>
      <c r="D419" s="26"/>
      <c r="E419" s="14"/>
      <c r="F419" s="14"/>
      <c r="G419" s="14"/>
      <c r="H419" s="14"/>
      <c r="I419" s="14"/>
      <c r="J419" s="19" t="s">
        <v>306</v>
      </c>
      <c r="K419" s="20">
        <f>SUM(J416:J418)*1</f>
        <v>314</v>
      </c>
      <c r="L419" s="18">
        <v>33.79</v>
      </c>
      <c r="M419" s="20">
        <f>ROUND(K419*L419,2)</f>
        <v>10610.06</v>
      </c>
    </row>
    <row r="420" spans="1:13" ht="1.05" customHeight="1" x14ac:dyDescent="0.3">
      <c r="A420" s="21"/>
      <c r="B420" s="21"/>
      <c r="C420" s="21"/>
      <c r="D420" s="27"/>
      <c r="E420" s="21"/>
      <c r="F420" s="21"/>
      <c r="G420" s="21"/>
      <c r="H420" s="21"/>
      <c r="I420" s="21"/>
      <c r="J420" s="21"/>
      <c r="K420" s="21"/>
      <c r="L420" s="21"/>
      <c r="M420" s="21"/>
    </row>
    <row r="421" spans="1:13" x14ac:dyDescent="0.3">
      <c r="A421" s="12" t="s">
        <v>307</v>
      </c>
      <c r="B421" s="13" t="s">
        <v>22</v>
      </c>
      <c r="C421" s="13" t="s">
        <v>23</v>
      </c>
      <c r="D421" s="16" t="s">
        <v>308</v>
      </c>
      <c r="E421" s="14"/>
      <c r="F421" s="14"/>
      <c r="G421" s="14"/>
      <c r="H421" s="14"/>
      <c r="I421" s="14"/>
      <c r="J421" s="14"/>
      <c r="K421" s="15">
        <f>K425</f>
        <v>131</v>
      </c>
      <c r="L421" s="15">
        <f>L425</f>
        <v>125.83</v>
      </c>
      <c r="M421" s="15">
        <f>M425</f>
        <v>16483.73</v>
      </c>
    </row>
    <row r="422" spans="1:13" ht="291.60000000000002" x14ac:dyDescent="0.3">
      <c r="A422" s="14"/>
      <c r="B422" s="14"/>
      <c r="C422" s="14"/>
      <c r="D422" s="16" t="s">
        <v>309</v>
      </c>
      <c r="E422" s="14"/>
      <c r="F422" s="14"/>
      <c r="G422" s="14"/>
      <c r="H422" s="14"/>
      <c r="I422" s="14"/>
      <c r="J422" s="14"/>
      <c r="K422" s="14"/>
      <c r="L422" s="14"/>
      <c r="M422" s="14"/>
    </row>
    <row r="423" spans="1:13" x14ac:dyDescent="0.3">
      <c r="A423" s="14"/>
      <c r="B423" s="14"/>
      <c r="C423" s="13" t="s">
        <v>26</v>
      </c>
      <c r="D423" s="26"/>
      <c r="E423" s="13" t="s">
        <v>310</v>
      </c>
      <c r="F423" s="17"/>
      <c r="G423" s="18"/>
      <c r="H423" s="18"/>
      <c r="I423" s="18"/>
      <c r="J423" s="15">
        <f>OR(F423&lt;&gt;0,G423&lt;&gt;0,H423&lt;&gt;0,I423&lt;&gt;0)*(F423 + (F423 = 0))*(G423 + (G423 = 0))*(H423 + (H423 = 0))*(I423 + (I423 = 0))</f>
        <v>0</v>
      </c>
      <c r="K423" s="14"/>
      <c r="L423" s="14"/>
      <c r="M423" s="14"/>
    </row>
    <row r="424" spans="1:13" x14ac:dyDescent="0.3">
      <c r="A424" s="14"/>
      <c r="B424" s="14"/>
      <c r="C424" s="13" t="s">
        <v>26</v>
      </c>
      <c r="D424" s="26"/>
      <c r="E424" s="13" t="s">
        <v>311</v>
      </c>
      <c r="F424" s="17">
        <v>131</v>
      </c>
      <c r="G424" s="18">
        <v>0</v>
      </c>
      <c r="H424" s="18">
        <v>0</v>
      </c>
      <c r="I424" s="18">
        <v>0</v>
      </c>
      <c r="J424" s="15">
        <f>OR(F424&lt;&gt;0,G424&lt;&gt;0,H424&lt;&gt;0,I424&lt;&gt;0)*(F424 + (F424 = 0))*(G424 + (G424 = 0))*(H424 + (H424 = 0))*(I424 + (I424 = 0))</f>
        <v>131</v>
      </c>
      <c r="K424" s="14"/>
      <c r="L424" s="14"/>
      <c r="M424" s="14"/>
    </row>
    <row r="425" spans="1:13" x14ac:dyDescent="0.3">
      <c r="A425" s="14"/>
      <c r="B425" s="14"/>
      <c r="C425" s="14"/>
      <c r="D425" s="26"/>
      <c r="E425" s="14"/>
      <c r="F425" s="14"/>
      <c r="G425" s="14"/>
      <c r="H425" s="14"/>
      <c r="I425" s="14"/>
      <c r="J425" s="19" t="s">
        <v>312</v>
      </c>
      <c r="K425" s="20">
        <f>SUM(J423:J424)*1</f>
        <v>131</v>
      </c>
      <c r="L425" s="18">
        <v>125.83</v>
      </c>
      <c r="M425" s="20">
        <f>ROUND(K425*L425,2)</f>
        <v>16483.73</v>
      </c>
    </row>
    <row r="426" spans="1:13" ht="1.05" customHeight="1" x14ac:dyDescent="0.3">
      <c r="A426" s="21"/>
      <c r="B426" s="21"/>
      <c r="C426" s="21"/>
      <c r="D426" s="27"/>
      <c r="E426" s="21"/>
      <c r="F426" s="21"/>
      <c r="G426" s="21"/>
      <c r="H426" s="21"/>
      <c r="I426" s="21"/>
      <c r="J426" s="21"/>
      <c r="K426" s="21"/>
      <c r="L426" s="21"/>
      <c r="M426" s="21"/>
    </row>
    <row r="427" spans="1:13" ht="21.6" x14ac:dyDescent="0.3">
      <c r="A427" s="12" t="s">
        <v>313</v>
      </c>
      <c r="B427" s="13" t="s">
        <v>22</v>
      </c>
      <c r="C427" s="13" t="s">
        <v>23</v>
      </c>
      <c r="D427" s="16" t="s">
        <v>314</v>
      </c>
      <c r="E427" s="14"/>
      <c r="F427" s="14"/>
      <c r="G427" s="14"/>
      <c r="H427" s="14"/>
      <c r="I427" s="14"/>
      <c r="J427" s="14"/>
      <c r="K427" s="15">
        <f>K433</f>
        <v>48.11</v>
      </c>
      <c r="L427" s="15">
        <f>L433</f>
        <v>70.8</v>
      </c>
      <c r="M427" s="15">
        <f>M433</f>
        <v>3406.19</v>
      </c>
    </row>
    <row r="428" spans="1:13" ht="388.8" x14ac:dyDescent="0.3">
      <c r="A428" s="14"/>
      <c r="B428" s="14"/>
      <c r="C428" s="14"/>
      <c r="D428" s="16" t="s">
        <v>315</v>
      </c>
      <c r="E428" s="14"/>
      <c r="F428" s="14"/>
      <c r="G428" s="14"/>
      <c r="H428" s="14"/>
      <c r="I428" s="14"/>
      <c r="J428" s="14"/>
      <c r="K428" s="14"/>
      <c r="L428" s="14"/>
      <c r="M428" s="14"/>
    </row>
    <row r="429" spans="1:13" x14ac:dyDescent="0.3">
      <c r="A429" s="14"/>
      <c r="B429" s="14"/>
      <c r="C429" s="13" t="s">
        <v>26</v>
      </c>
      <c r="D429" s="26"/>
      <c r="E429" s="13" t="s">
        <v>316</v>
      </c>
      <c r="F429" s="17"/>
      <c r="G429" s="18"/>
      <c r="H429" s="18"/>
      <c r="I429" s="18"/>
      <c r="J429" s="15">
        <f>OR(F429&lt;&gt;0,G429&lt;&gt;0,H429&lt;&gt;0,I429&lt;&gt;0)*(F429 + (F429 = 0))*(G429 + (G429 = 0))*(H429 + (H429 = 0))*(I429 + (I429 = 0))</f>
        <v>0</v>
      </c>
      <c r="K429" s="14"/>
      <c r="L429" s="14"/>
      <c r="M429" s="14"/>
    </row>
    <row r="430" spans="1:13" x14ac:dyDescent="0.3">
      <c r="A430" s="14"/>
      <c r="B430" s="14"/>
      <c r="C430" s="13" t="s">
        <v>26</v>
      </c>
      <c r="D430" s="26"/>
      <c r="E430" s="13" t="s">
        <v>298</v>
      </c>
      <c r="F430" s="17">
        <v>1</v>
      </c>
      <c r="G430" s="18">
        <v>14.15</v>
      </c>
      <c r="H430" s="18">
        <v>0</v>
      </c>
      <c r="I430" s="18">
        <v>3.4</v>
      </c>
      <c r="J430" s="15">
        <f>OR(F430&lt;&gt;0,G430&lt;&gt;0,H430&lt;&gt;0,I430&lt;&gt;0)*(F430 + (F430 = 0))*(G430 + (G430 = 0))*(H430 + (H430 = 0))*(I430 + (I430 = 0))</f>
        <v>48.11</v>
      </c>
      <c r="K430" s="14"/>
      <c r="L430" s="14"/>
      <c r="M430" s="14"/>
    </row>
    <row r="431" spans="1:13" x14ac:dyDescent="0.3">
      <c r="A431" s="14"/>
      <c r="B431" s="14"/>
      <c r="C431" s="13" t="s">
        <v>26</v>
      </c>
      <c r="D431" s="26"/>
      <c r="E431" s="13" t="s">
        <v>17</v>
      </c>
      <c r="F431" s="17"/>
      <c r="G431" s="18"/>
      <c r="H431" s="18"/>
      <c r="I431" s="18"/>
      <c r="J431" s="15">
        <f>OR(F431&lt;&gt;0,G431&lt;&gt;0,H431&lt;&gt;0,I431&lt;&gt;0)*(F431 + (F431 = 0))*(G431 + (G431 = 0))*(H431 + (H431 = 0))*(I431 + (I431 = 0))</f>
        <v>0</v>
      </c>
      <c r="K431" s="14"/>
      <c r="L431" s="14"/>
      <c r="M431" s="14"/>
    </row>
    <row r="432" spans="1:13" x14ac:dyDescent="0.3">
      <c r="A432" s="14"/>
      <c r="B432" s="14"/>
      <c r="C432" s="13" t="s">
        <v>26</v>
      </c>
      <c r="D432" s="26"/>
      <c r="E432" s="13" t="s">
        <v>17</v>
      </c>
      <c r="F432" s="17"/>
      <c r="G432" s="18"/>
      <c r="H432" s="18"/>
      <c r="I432" s="18"/>
      <c r="J432" s="15">
        <f>OR(F432&lt;&gt;0,G432&lt;&gt;0,H432&lt;&gt;0,I432&lt;&gt;0)*(F432 + (F432 = 0))*(G432 + (G432 = 0))*(H432 + (H432 = 0))*(I432 + (I432 = 0))</f>
        <v>0</v>
      </c>
      <c r="K432" s="14"/>
      <c r="L432" s="14"/>
      <c r="M432" s="14"/>
    </row>
    <row r="433" spans="1:13" x14ac:dyDescent="0.3">
      <c r="A433" s="14"/>
      <c r="B433" s="14"/>
      <c r="C433" s="14"/>
      <c r="D433" s="26"/>
      <c r="E433" s="14"/>
      <c r="F433" s="14"/>
      <c r="G433" s="14"/>
      <c r="H433" s="14"/>
      <c r="I433" s="14"/>
      <c r="J433" s="19" t="s">
        <v>317</v>
      </c>
      <c r="K433" s="20">
        <f>SUM(J429:J432)*1</f>
        <v>48.11</v>
      </c>
      <c r="L433" s="18">
        <v>70.8</v>
      </c>
      <c r="M433" s="20">
        <f>ROUND(K433*L433,2)</f>
        <v>3406.19</v>
      </c>
    </row>
    <row r="434" spans="1:13" ht="1.05" customHeight="1" x14ac:dyDescent="0.3">
      <c r="A434" s="21"/>
      <c r="B434" s="21"/>
      <c r="C434" s="21"/>
      <c r="D434" s="27"/>
      <c r="E434" s="21"/>
      <c r="F434" s="21"/>
      <c r="G434" s="21"/>
      <c r="H434" s="21"/>
      <c r="I434" s="21"/>
      <c r="J434" s="21"/>
      <c r="K434" s="21"/>
      <c r="L434" s="21"/>
      <c r="M434" s="21"/>
    </row>
    <row r="435" spans="1:13" ht="21.6" x14ac:dyDescent="0.3">
      <c r="A435" s="12" t="s">
        <v>318</v>
      </c>
      <c r="B435" s="13" t="s">
        <v>22</v>
      </c>
      <c r="C435" s="13" t="s">
        <v>23</v>
      </c>
      <c r="D435" s="16" t="s">
        <v>319</v>
      </c>
      <c r="E435" s="14"/>
      <c r="F435" s="14"/>
      <c r="G435" s="14"/>
      <c r="H435" s="14"/>
      <c r="I435" s="14"/>
      <c r="J435" s="14"/>
      <c r="K435" s="15">
        <f>K454</f>
        <v>271.79000000000002</v>
      </c>
      <c r="L435" s="15">
        <f>L454</f>
        <v>63.78</v>
      </c>
      <c r="M435" s="15">
        <f>M454</f>
        <v>17334.77</v>
      </c>
    </row>
    <row r="436" spans="1:13" ht="140.4" x14ac:dyDescent="0.3">
      <c r="A436" s="14"/>
      <c r="B436" s="14"/>
      <c r="C436" s="14"/>
      <c r="D436" s="16" t="s">
        <v>320</v>
      </c>
      <c r="E436" s="14"/>
      <c r="F436" s="14"/>
      <c r="G436" s="14"/>
      <c r="H436" s="14"/>
      <c r="I436" s="14"/>
      <c r="J436" s="14"/>
      <c r="K436" s="14"/>
      <c r="L436" s="14"/>
      <c r="M436" s="14"/>
    </row>
    <row r="437" spans="1:13" x14ac:dyDescent="0.3">
      <c r="A437" s="14"/>
      <c r="B437" s="14"/>
      <c r="C437" s="13" t="s">
        <v>26</v>
      </c>
      <c r="D437" s="26"/>
      <c r="E437" s="13" t="s">
        <v>124</v>
      </c>
      <c r="F437" s="17"/>
      <c r="G437" s="18"/>
      <c r="H437" s="18"/>
      <c r="I437" s="18"/>
      <c r="J437" s="15">
        <f t="shared" ref="J437:J453" si="14">OR(F437&lt;&gt;0,G437&lt;&gt;0,H437&lt;&gt;0,I437&lt;&gt;0)*(F437 + (F437 = 0))*(G437 + (G437 = 0))*(H437 + (H437 = 0))*(I437 + (I437 = 0))</f>
        <v>0</v>
      </c>
      <c r="K437" s="14"/>
      <c r="L437" s="14"/>
      <c r="M437" s="14"/>
    </row>
    <row r="438" spans="1:13" x14ac:dyDescent="0.3">
      <c r="A438" s="14"/>
      <c r="B438" s="14"/>
      <c r="C438" s="13" t="s">
        <v>26</v>
      </c>
      <c r="D438" s="26"/>
      <c r="E438" s="13" t="s">
        <v>125</v>
      </c>
      <c r="F438" s="17">
        <v>1</v>
      </c>
      <c r="G438" s="18">
        <v>10.9</v>
      </c>
      <c r="H438" s="18">
        <v>0</v>
      </c>
      <c r="I438" s="18">
        <v>3.4</v>
      </c>
      <c r="J438" s="15">
        <f t="shared" si="14"/>
        <v>37.06</v>
      </c>
      <c r="K438" s="14"/>
      <c r="L438" s="14"/>
      <c r="M438" s="14"/>
    </row>
    <row r="439" spans="1:13" x14ac:dyDescent="0.3">
      <c r="A439" s="14"/>
      <c r="B439" s="14"/>
      <c r="C439" s="13" t="s">
        <v>26</v>
      </c>
      <c r="D439" s="26"/>
      <c r="E439" s="13" t="s">
        <v>17</v>
      </c>
      <c r="F439" s="17">
        <v>1</v>
      </c>
      <c r="G439" s="18">
        <v>1.05</v>
      </c>
      <c r="H439" s="18">
        <v>0</v>
      </c>
      <c r="I439" s="18">
        <v>3.4</v>
      </c>
      <c r="J439" s="15">
        <f t="shared" si="14"/>
        <v>3.57</v>
      </c>
      <c r="K439" s="14"/>
      <c r="L439" s="14"/>
      <c r="M439" s="14"/>
    </row>
    <row r="440" spans="1:13" x14ac:dyDescent="0.3">
      <c r="A440" s="14"/>
      <c r="B440" s="14"/>
      <c r="C440" s="13" t="s">
        <v>26</v>
      </c>
      <c r="D440" s="26"/>
      <c r="E440" s="13" t="s">
        <v>17</v>
      </c>
      <c r="F440" s="17">
        <v>1</v>
      </c>
      <c r="G440" s="18">
        <v>8.5</v>
      </c>
      <c r="H440" s="18">
        <v>0</v>
      </c>
      <c r="I440" s="18">
        <v>3.4</v>
      </c>
      <c r="J440" s="15">
        <f t="shared" si="14"/>
        <v>28.9</v>
      </c>
      <c r="K440" s="14"/>
      <c r="L440" s="14"/>
      <c r="M440" s="14"/>
    </row>
    <row r="441" spans="1:13" x14ac:dyDescent="0.3">
      <c r="A441" s="14"/>
      <c r="B441" s="14"/>
      <c r="C441" s="13" t="s">
        <v>26</v>
      </c>
      <c r="D441" s="26"/>
      <c r="E441" s="13" t="s">
        <v>17</v>
      </c>
      <c r="F441" s="17">
        <v>1</v>
      </c>
      <c r="G441" s="18">
        <v>1.1499999999999999</v>
      </c>
      <c r="H441" s="18">
        <v>0</v>
      </c>
      <c r="I441" s="18">
        <v>3.4</v>
      </c>
      <c r="J441" s="15">
        <f t="shared" si="14"/>
        <v>3.91</v>
      </c>
      <c r="K441" s="14"/>
      <c r="L441" s="14"/>
      <c r="M441" s="14"/>
    </row>
    <row r="442" spans="1:13" x14ac:dyDescent="0.3">
      <c r="A442" s="14"/>
      <c r="B442" s="14"/>
      <c r="C442" s="13" t="s">
        <v>26</v>
      </c>
      <c r="D442" s="26"/>
      <c r="E442" s="13" t="s">
        <v>17</v>
      </c>
      <c r="F442" s="17">
        <v>1</v>
      </c>
      <c r="G442" s="18">
        <v>4.9000000000000004</v>
      </c>
      <c r="H442" s="18">
        <v>0</v>
      </c>
      <c r="I442" s="18">
        <v>3.4</v>
      </c>
      <c r="J442" s="15">
        <f t="shared" si="14"/>
        <v>16.66</v>
      </c>
      <c r="K442" s="14"/>
      <c r="L442" s="14"/>
      <c r="M442" s="14"/>
    </row>
    <row r="443" spans="1:13" x14ac:dyDescent="0.3">
      <c r="A443" s="14"/>
      <c r="B443" s="14"/>
      <c r="C443" s="13" t="s">
        <v>26</v>
      </c>
      <c r="D443" s="26"/>
      <c r="E443" s="13" t="s">
        <v>17</v>
      </c>
      <c r="F443" s="17">
        <v>1</v>
      </c>
      <c r="G443" s="18">
        <v>3.25</v>
      </c>
      <c r="H443" s="18">
        <v>0</v>
      </c>
      <c r="I443" s="18">
        <v>3.4</v>
      </c>
      <c r="J443" s="15">
        <f t="shared" si="14"/>
        <v>11.05</v>
      </c>
      <c r="K443" s="14"/>
      <c r="L443" s="14"/>
      <c r="M443" s="14"/>
    </row>
    <row r="444" spans="1:13" x14ac:dyDescent="0.3">
      <c r="A444" s="14"/>
      <c r="B444" s="14"/>
      <c r="C444" s="13" t="s">
        <v>26</v>
      </c>
      <c r="D444" s="26"/>
      <c r="E444" s="13" t="s">
        <v>126</v>
      </c>
      <c r="F444" s="17">
        <v>1</v>
      </c>
      <c r="G444" s="18">
        <v>7.9</v>
      </c>
      <c r="H444" s="18">
        <v>0</v>
      </c>
      <c r="I444" s="18">
        <v>3.4</v>
      </c>
      <c r="J444" s="15">
        <f t="shared" si="14"/>
        <v>26.86</v>
      </c>
      <c r="K444" s="14"/>
      <c r="L444" s="14"/>
      <c r="M444" s="14"/>
    </row>
    <row r="445" spans="1:13" x14ac:dyDescent="0.3">
      <c r="A445" s="14"/>
      <c r="B445" s="14"/>
      <c r="C445" s="13" t="s">
        <v>26</v>
      </c>
      <c r="D445" s="26"/>
      <c r="E445" s="13" t="s">
        <v>127</v>
      </c>
      <c r="F445" s="17">
        <v>1</v>
      </c>
      <c r="G445" s="18">
        <v>12.1</v>
      </c>
      <c r="H445" s="18">
        <v>0</v>
      </c>
      <c r="I445" s="18">
        <v>3.4</v>
      </c>
      <c r="J445" s="15">
        <f t="shared" si="14"/>
        <v>41.14</v>
      </c>
      <c r="K445" s="14"/>
      <c r="L445" s="14"/>
      <c r="M445" s="14"/>
    </row>
    <row r="446" spans="1:13" x14ac:dyDescent="0.3">
      <c r="A446" s="14"/>
      <c r="B446" s="14"/>
      <c r="C446" s="13" t="s">
        <v>26</v>
      </c>
      <c r="D446" s="26"/>
      <c r="E446" s="13" t="s">
        <v>17</v>
      </c>
      <c r="F446" s="17">
        <v>1</v>
      </c>
      <c r="G446" s="18">
        <v>1.6</v>
      </c>
      <c r="H446" s="18">
        <v>0</v>
      </c>
      <c r="I446" s="18">
        <v>3.4</v>
      </c>
      <c r="J446" s="15">
        <f t="shared" si="14"/>
        <v>5.44</v>
      </c>
      <c r="K446" s="14"/>
      <c r="L446" s="14"/>
      <c r="M446" s="14"/>
    </row>
    <row r="447" spans="1:13" x14ac:dyDescent="0.3">
      <c r="A447" s="14"/>
      <c r="B447" s="14"/>
      <c r="C447" s="13" t="s">
        <v>26</v>
      </c>
      <c r="D447" s="26"/>
      <c r="E447" s="13" t="s">
        <v>17</v>
      </c>
      <c r="F447" s="17">
        <v>1</v>
      </c>
      <c r="G447" s="18">
        <v>1.85</v>
      </c>
      <c r="H447" s="18">
        <v>0</v>
      </c>
      <c r="I447" s="18">
        <v>3.4</v>
      </c>
      <c r="J447" s="15">
        <f t="shared" si="14"/>
        <v>6.29</v>
      </c>
      <c r="K447" s="14"/>
      <c r="L447" s="14"/>
      <c r="M447" s="14"/>
    </row>
    <row r="448" spans="1:13" x14ac:dyDescent="0.3">
      <c r="A448" s="14"/>
      <c r="B448" s="14"/>
      <c r="C448" s="13" t="s">
        <v>26</v>
      </c>
      <c r="D448" s="26"/>
      <c r="E448" s="13" t="s">
        <v>17</v>
      </c>
      <c r="F448" s="17">
        <v>1</v>
      </c>
      <c r="G448" s="18">
        <v>4.55</v>
      </c>
      <c r="H448" s="18">
        <v>0</v>
      </c>
      <c r="I448" s="18">
        <v>3.4</v>
      </c>
      <c r="J448" s="15">
        <f t="shared" si="14"/>
        <v>15.47</v>
      </c>
      <c r="K448" s="14"/>
      <c r="L448" s="14"/>
      <c r="M448" s="14"/>
    </row>
    <row r="449" spans="1:13" x14ac:dyDescent="0.3">
      <c r="A449" s="14"/>
      <c r="B449" s="14"/>
      <c r="C449" s="13" t="s">
        <v>26</v>
      </c>
      <c r="D449" s="26"/>
      <c r="E449" s="13" t="s">
        <v>128</v>
      </c>
      <c r="F449" s="17">
        <v>1</v>
      </c>
      <c r="G449" s="18">
        <v>3.95</v>
      </c>
      <c r="H449" s="18">
        <v>0</v>
      </c>
      <c r="I449" s="18">
        <v>3.4</v>
      </c>
      <c r="J449" s="15">
        <f t="shared" si="14"/>
        <v>13.43</v>
      </c>
      <c r="K449" s="14"/>
      <c r="L449" s="14"/>
      <c r="M449" s="14"/>
    </row>
    <row r="450" spans="1:13" x14ac:dyDescent="0.3">
      <c r="A450" s="14"/>
      <c r="B450" s="14"/>
      <c r="C450" s="13" t="s">
        <v>26</v>
      </c>
      <c r="D450" s="26"/>
      <c r="E450" s="13" t="s">
        <v>158</v>
      </c>
      <c r="F450" s="17">
        <v>1</v>
      </c>
      <c r="G450" s="18">
        <v>0.9</v>
      </c>
      <c r="H450" s="18">
        <v>0</v>
      </c>
      <c r="I450" s="18">
        <v>3.75</v>
      </c>
      <c r="J450" s="15">
        <f t="shared" si="14"/>
        <v>3.38</v>
      </c>
      <c r="K450" s="14"/>
      <c r="L450" s="14"/>
      <c r="M450" s="14"/>
    </row>
    <row r="451" spans="1:13" x14ac:dyDescent="0.3">
      <c r="A451" s="14"/>
      <c r="B451" s="14"/>
      <c r="C451" s="13" t="s">
        <v>26</v>
      </c>
      <c r="D451" s="26"/>
      <c r="E451" s="13" t="s">
        <v>17</v>
      </c>
      <c r="F451" s="17">
        <v>1</v>
      </c>
      <c r="G451" s="18">
        <v>4.4000000000000004</v>
      </c>
      <c r="H451" s="18">
        <v>0</v>
      </c>
      <c r="I451" s="18">
        <v>3.75</v>
      </c>
      <c r="J451" s="15">
        <f t="shared" si="14"/>
        <v>16.5</v>
      </c>
      <c r="K451" s="14"/>
      <c r="L451" s="14"/>
      <c r="M451" s="14"/>
    </row>
    <row r="452" spans="1:13" x14ac:dyDescent="0.3">
      <c r="A452" s="14"/>
      <c r="B452" s="14"/>
      <c r="C452" s="13" t="s">
        <v>26</v>
      </c>
      <c r="D452" s="26"/>
      <c r="E452" s="13" t="s">
        <v>191</v>
      </c>
      <c r="F452" s="17">
        <v>1</v>
      </c>
      <c r="G452" s="18">
        <v>6.1</v>
      </c>
      <c r="H452" s="18">
        <v>0</v>
      </c>
      <c r="I452" s="18">
        <v>4.05</v>
      </c>
      <c r="J452" s="15">
        <f t="shared" si="14"/>
        <v>24.71</v>
      </c>
      <c r="K452" s="14"/>
      <c r="L452" s="14"/>
      <c r="M452" s="14"/>
    </row>
    <row r="453" spans="1:13" x14ac:dyDescent="0.3">
      <c r="A453" s="14"/>
      <c r="B453" s="14"/>
      <c r="C453" s="13" t="s">
        <v>26</v>
      </c>
      <c r="D453" s="26"/>
      <c r="E453" s="13" t="s">
        <v>17</v>
      </c>
      <c r="F453" s="17">
        <v>1</v>
      </c>
      <c r="G453" s="18">
        <v>4.3</v>
      </c>
      <c r="H453" s="18">
        <v>0</v>
      </c>
      <c r="I453" s="18">
        <v>4.05</v>
      </c>
      <c r="J453" s="15">
        <f t="shared" si="14"/>
        <v>17.420000000000002</v>
      </c>
      <c r="K453" s="14"/>
      <c r="L453" s="14"/>
      <c r="M453" s="14"/>
    </row>
    <row r="454" spans="1:13" x14ac:dyDescent="0.3">
      <c r="A454" s="14"/>
      <c r="B454" s="14"/>
      <c r="C454" s="14"/>
      <c r="D454" s="26"/>
      <c r="E454" s="14"/>
      <c r="F454" s="14"/>
      <c r="G454" s="14"/>
      <c r="H454" s="14"/>
      <c r="I454" s="14"/>
      <c r="J454" s="19" t="s">
        <v>321</v>
      </c>
      <c r="K454" s="20">
        <f>SUM(J437:J453)*1</f>
        <v>271.79000000000002</v>
      </c>
      <c r="L454" s="18">
        <v>63.78</v>
      </c>
      <c r="M454" s="20">
        <f>ROUND(K454*L454,2)</f>
        <v>17334.77</v>
      </c>
    </row>
    <row r="455" spans="1:13" ht="1.05" customHeight="1" x14ac:dyDescent="0.3">
      <c r="A455" s="21"/>
      <c r="B455" s="21"/>
      <c r="C455" s="21"/>
      <c r="D455" s="27"/>
      <c r="E455" s="21"/>
      <c r="F455" s="21"/>
      <c r="G455" s="21"/>
      <c r="H455" s="21"/>
      <c r="I455" s="21"/>
      <c r="J455" s="21"/>
      <c r="K455" s="21"/>
      <c r="L455" s="21"/>
      <c r="M455" s="21"/>
    </row>
    <row r="456" spans="1:13" ht="21.6" x14ac:dyDescent="0.3">
      <c r="A456" s="12" t="s">
        <v>322</v>
      </c>
      <c r="B456" s="13" t="s">
        <v>22</v>
      </c>
      <c r="C456" s="13" t="s">
        <v>23</v>
      </c>
      <c r="D456" s="16" t="s">
        <v>323</v>
      </c>
      <c r="E456" s="14"/>
      <c r="F456" s="14"/>
      <c r="G456" s="14"/>
      <c r="H456" s="14"/>
      <c r="I456" s="14"/>
      <c r="J456" s="14"/>
      <c r="K456" s="15">
        <f>K465</f>
        <v>64.430000000000007</v>
      </c>
      <c r="L456" s="15">
        <f>L465</f>
        <v>71.489999999999995</v>
      </c>
      <c r="M456" s="15">
        <f>M465</f>
        <v>4606.1000000000004</v>
      </c>
    </row>
    <row r="457" spans="1:13" ht="162" x14ac:dyDescent="0.3">
      <c r="A457" s="14"/>
      <c r="B457" s="14"/>
      <c r="C457" s="14"/>
      <c r="D457" s="16" t="s">
        <v>324</v>
      </c>
      <c r="E457" s="14"/>
      <c r="F457" s="14"/>
      <c r="G457" s="14"/>
      <c r="H457" s="14"/>
      <c r="I457" s="14"/>
      <c r="J457" s="14"/>
      <c r="K457" s="14"/>
      <c r="L457" s="14"/>
      <c r="M457" s="14"/>
    </row>
    <row r="458" spans="1:13" x14ac:dyDescent="0.3">
      <c r="A458" s="14"/>
      <c r="B458" s="14"/>
      <c r="C458" s="13" t="s">
        <v>26</v>
      </c>
      <c r="D458" s="26"/>
      <c r="E458" s="13" t="s">
        <v>325</v>
      </c>
      <c r="F458" s="17"/>
      <c r="G458" s="18"/>
      <c r="H458" s="18"/>
      <c r="I458" s="18"/>
      <c r="J458" s="15">
        <f t="shared" ref="J458:J464" si="15">OR(F458&lt;&gt;0,G458&lt;&gt;0,H458&lt;&gt;0,I458&lt;&gt;0)*(F458 + (F458 = 0))*(G458 + (G458 = 0))*(H458 + (H458 = 0))*(I458 + (I458 = 0))</f>
        <v>0</v>
      </c>
      <c r="K458" s="14"/>
      <c r="L458" s="14"/>
      <c r="M458" s="14"/>
    </row>
    <row r="459" spans="1:13" x14ac:dyDescent="0.3">
      <c r="A459" s="14"/>
      <c r="B459" s="14"/>
      <c r="C459" s="13" t="s">
        <v>26</v>
      </c>
      <c r="D459" s="26"/>
      <c r="E459" s="13" t="s">
        <v>127</v>
      </c>
      <c r="F459" s="17">
        <v>2</v>
      </c>
      <c r="G459" s="18">
        <v>2.25</v>
      </c>
      <c r="H459" s="18">
        <v>0</v>
      </c>
      <c r="I459" s="18">
        <v>3.4</v>
      </c>
      <c r="J459" s="15">
        <f t="shared" si="15"/>
        <v>15.3</v>
      </c>
      <c r="K459" s="14"/>
      <c r="L459" s="14"/>
      <c r="M459" s="14"/>
    </row>
    <row r="460" spans="1:13" x14ac:dyDescent="0.3">
      <c r="A460" s="14"/>
      <c r="B460" s="14"/>
      <c r="C460" s="13" t="s">
        <v>26</v>
      </c>
      <c r="D460" s="26"/>
      <c r="E460" s="13" t="s">
        <v>111</v>
      </c>
      <c r="F460" s="17">
        <v>1</v>
      </c>
      <c r="G460" s="18">
        <v>3.4</v>
      </c>
      <c r="H460" s="18">
        <v>0</v>
      </c>
      <c r="I460" s="18">
        <v>3.4</v>
      </c>
      <c r="J460" s="15">
        <f t="shared" si="15"/>
        <v>11.56</v>
      </c>
      <c r="K460" s="14"/>
      <c r="L460" s="14"/>
      <c r="M460" s="14"/>
    </row>
    <row r="461" spans="1:13" x14ac:dyDescent="0.3">
      <c r="A461" s="14"/>
      <c r="B461" s="14"/>
      <c r="C461" s="13" t="s">
        <v>26</v>
      </c>
      <c r="D461" s="26"/>
      <c r="E461" s="13" t="s">
        <v>17</v>
      </c>
      <c r="F461" s="17">
        <v>1</v>
      </c>
      <c r="G461" s="18">
        <v>2.0499999999999998</v>
      </c>
      <c r="H461" s="18">
        <v>0</v>
      </c>
      <c r="I461" s="18">
        <v>3.4</v>
      </c>
      <c r="J461" s="15">
        <f t="shared" si="15"/>
        <v>6.97</v>
      </c>
      <c r="K461" s="14"/>
      <c r="L461" s="14"/>
      <c r="M461" s="14"/>
    </row>
    <row r="462" spans="1:13" x14ac:dyDescent="0.3">
      <c r="A462" s="14"/>
      <c r="B462" s="14"/>
      <c r="C462" s="13" t="s">
        <v>26</v>
      </c>
      <c r="D462" s="26"/>
      <c r="E462" s="13" t="s">
        <v>17</v>
      </c>
      <c r="F462" s="17">
        <v>1</v>
      </c>
      <c r="G462" s="18">
        <v>2.7</v>
      </c>
      <c r="H462" s="18">
        <v>0</v>
      </c>
      <c r="I462" s="18">
        <v>3.4</v>
      </c>
      <c r="J462" s="15">
        <f t="shared" si="15"/>
        <v>9.18</v>
      </c>
      <c r="K462" s="14"/>
      <c r="L462" s="14"/>
      <c r="M462" s="14"/>
    </row>
    <row r="463" spans="1:13" x14ac:dyDescent="0.3">
      <c r="A463" s="14"/>
      <c r="B463" s="14"/>
      <c r="C463" s="13" t="s">
        <v>26</v>
      </c>
      <c r="D463" s="26"/>
      <c r="E463" s="13" t="s">
        <v>17</v>
      </c>
      <c r="F463" s="17">
        <v>1</v>
      </c>
      <c r="G463" s="18">
        <v>3.7</v>
      </c>
      <c r="H463" s="18">
        <v>0</v>
      </c>
      <c r="I463" s="18">
        <v>3.4</v>
      </c>
      <c r="J463" s="15">
        <f t="shared" si="15"/>
        <v>12.58</v>
      </c>
      <c r="K463" s="14"/>
      <c r="L463" s="14"/>
      <c r="M463" s="14"/>
    </row>
    <row r="464" spans="1:13" x14ac:dyDescent="0.3">
      <c r="A464" s="14"/>
      <c r="B464" s="14"/>
      <c r="C464" s="13" t="s">
        <v>26</v>
      </c>
      <c r="D464" s="26"/>
      <c r="E464" s="13" t="s">
        <v>17</v>
      </c>
      <c r="F464" s="17">
        <v>1</v>
      </c>
      <c r="G464" s="18">
        <v>2.6</v>
      </c>
      <c r="H464" s="18">
        <v>0</v>
      </c>
      <c r="I464" s="18">
        <v>3.4</v>
      </c>
      <c r="J464" s="15">
        <f t="shared" si="15"/>
        <v>8.84</v>
      </c>
      <c r="K464" s="14"/>
      <c r="L464" s="14"/>
      <c r="M464" s="14"/>
    </row>
    <row r="465" spans="1:13" x14ac:dyDescent="0.3">
      <c r="A465" s="14"/>
      <c r="B465" s="14"/>
      <c r="C465" s="14"/>
      <c r="D465" s="26"/>
      <c r="E465" s="14"/>
      <c r="F465" s="14"/>
      <c r="G465" s="14"/>
      <c r="H465" s="14"/>
      <c r="I465" s="14"/>
      <c r="J465" s="19" t="s">
        <v>326</v>
      </c>
      <c r="K465" s="20">
        <f>SUM(J458:J464)*1</f>
        <v>64.430000000000007</v>
      </c>
      <c r="L465" s="18">
        <v>71.489999999999995</v>
      </c>
      <c r="M465" s="20">
        <f>ROUND(K465*L465,2)</f>
        <v>4606.1000000000004</v>
      </c>
    </row>
    <row r="466" spans="1:13" ht="1.05" customHeight="1" x14ac:dyDescent="0.3">
      <c r="A466" s="21"/>
      <c r="B466" s="21"/>
      <c r="C466" s="21"/>
      <c r="D466" s="27"/>
      <c r="E466" s="21"/>
      <c r="F466" s="21"/>
      <c r="G466" s="21"/>
      <c r="H466" s="21"/>
      <c r="I466" s="21"/>
      <c r="J466" s="21"/>
      <c r="K466" s="21"/>
      <c r="L466" s="21"/>
      <c r="M466" s="21"/>
    </row>
    <row r="467" spans="1:13" x14ac:dyDescent="0.3">
      <c r="A467" s="12" t="s">
        <v>327</v>
      </c>
      <c r="B467" s="13" t="s">
        <v>22</v>
      </c>
      <c r="C467" s="13" t="s">
        <v>23</v>
      </c>
      <c r="D467" s="16" t="s">
        <v>328</v>
      </c>
      <c r="E467" s="14"/>
      <c r="F467" s="14"/>
      <c r="G467" s="14"/>
      <c r="H467" s="14"/>
      <c r="I467" s="14"/>
      <c r="J467" s="14"/>
      <c r="K467" s="15">
        <f>K496</f>
        <v>838.53</v>
      </c>
      <c r="L467" s="15">
        <f>L496</f>
        <v>45.46</v>
      </c>
      <c r="M467" s="15">
        <f>M496</f>
        <v>38119.57</v>
      </c>
    </row>
    <row r="468" spans="1:13" ht="399.6" x14ac:dyDescent="0.3">
      <c r="A468" s="14"/>
      <c r="B468" s="14"/>
      <c r="C468" s="14"/>
      <c r="D468" s="16" t="s">
        <v>329</v>
      </c>
      <c r="E468" s="14"/>
      <c r="F468" s="14"/>
      <c r="G468" s="14"/>
      <c r="H468" s="14"/>
      <c r="I468" s="14"/>
      <c r="J468" s="14"/>
      <c r="K468" s="14"/>
      <c r="L468" s="14"/>
      <c r="M468" s="14"/>
    </row>
    <row r="469" spans="1:13" x14ac:dyDescent="0.3">
      <c r="A469" s="14"/>
      <c r="B469" s="14"/>
      <c r="C469" s="13" t="s">
        <v>26</v>
      </c>
      <c r="D469" s="26"/>
      <c r="E469" s="13" t="s">
        <v>330</v>
      </c>
      <c r="F469" s="17"/>
      <c r="G469" s="18"/>
      <c r="H469" s="18"/>
      <c r="I469" s="18"/>
      <c r="J469" s="15">
        <f t="shared" ref="J469:J495" si="16">OR(F469&lt;&gt;0,G469&lt;&gt;0,H469&lt;&gt;0,I469&lt;&gt;0)*(F469 + (F469 = 0))*(G469 + (G469 = 0))*(H469 + (H469 = 0))*(I469 + (I469 = 0))</f>
        <v>0</v>
      </c>
      <c r="K469" s="14"/>
      <c r="L469" s="14"/>
      <c r="M469" s="14"/>
    </row>
    <row r="470" spans="1:13" x14ac:dyDescent="0.3">
      <c r="A470" s="14"/>
      <c r="B470" s="14"/>
      <c r="C470" s="13" t="s">
        <v>26</v>
      </c>
      <c r="D470" s="26"/>
      <c r="E470" s="13" t="s">
        <v>331</v>
      </c>
      <c r="F470" s="17">
        <v>1</v>
      </c>
      <c r="G470" s="18">
        <v>14.45</v>
      </c>
      <c r="H470" s="18">
        <v>0</v>
      </c>
      <c r="I470" s="18">
        <v>3.95</v>
      </c>
      <c r="J470" s="15">
        <f t="shared" si="16"/>
        <v>57.08</v>
      </c>
      <c r="K470" s="14"/>
      <c r="L470" s="14"/>
      <c r="M470" s="14"/>
    </row>
    <row r="471" spans="1:13" x14ac:dyDescent="0.3">
      <c r="A471" s="14"/>
      <c r="B471" s="14"/>
      <c r="C471" s="13" t="s">
        <v>26</v>
      </c>
      <c r="D471" s="26"/>
      <c r="E471" s="13" t="s">
        <v>17</v>
      </c>
      <c r="F471" s="17">
        <v>1</v>
      </c>
      <c r="G471" s="18">
        <v>10.050000000000001</v>
      </c>
      <c r="H471" s="18">
        <v>0</v>
      </c>
      <c r="I471" s="18">
        <v>3.95</v>
      </c>
      <c r="J471" s="15">
        <f t="shared" si="16"/>
        <v>39.700000000000003</v>
      </c>
      <c r="K471" s="14"/>
      <c r="L471" s="14"/>
      <c r="M471" s="14"/>
    </row>
    <row r="472" spans="1:13" x14ac:dyDescent="0.3">
      <c r="A472" s="14"/>
      <c r="B472" s="14"/>
      <c r="C472" s="13" t="s">
        <v>26</v>
      </c>
      <c r="D472" s="26"/>
      <c r="E472" s="13" t="s">
        <v>332</v>
      </c>
      <c r="F472" s="17">
        <v>1</v>
      </c>
      <c r="G472" s="18">
        <v>26.9</v>
      </c>
      <c r="H472" s="18">
        <v>0</v>
      </c>
      <c r="I472" s="18">
        <v>3.95</v>
      </c>
      <c r="J472" s="15">
        <f t="shared" si="16"/>
        <v>106.26</v>
      </c>
      <c r="K472" s="14"/>
      <c r="L472" s="14"/>
      <c r="M472" s="14"/>
    </row>
    <row r="473" spans="1:13" x14ac:dyDescent="0.3">
      <c r="A473" s="14"/>
      <c r="B473" s="14"/>
      <c r="C473" s="13" t="s">
        <v>26</v>
      </c>
      <c r="D473" s="26"/>
      <c r="E473" s="13" t="s">
        <v>333</v>
      </c>
      <c r="F473" s="17">
        <v>1</v>
      </c>
      <c r="G473" s="18">
        <v>2.8</v>
      </c>
      <c r="H473" s="18">
        <v>0</v>
      </c>
      <c r="I473" s="18">
        <v>3.95</v>
      </c>
      <c r="J473" s="15">
        <f t="shared" si="16"/>
        <v>11.06</v>
      </c>
      <c r="K473" s="14"/>
      <c r="L473" s="14"/>
      <c r="M473" s="14"/>
    </row>
    <row r="474" spans="1:13" x14ac:dyDescent="0.3">
      <c r="A474" s="14"/>
      <c r="B474" s="14"/>
      <c r="C474" s="13" t="s">
        <v>26</v>
      </c>
      <c r="D474" s="26"/>
      <c r="E474" s="13" t="s">
        <v>17</v>
      </c>
      <c r="F474" s="17">
        <v>1</v>
      </c>
      <c r="G474" s="18">
        <v>2.9</v>
      </c>
      <c r="H474" s="18">
        <v>0</v>
      </c>
      <c r="I474" s="18">
        <v>3.95</v>
      </c>
      <c r="J474" s="15">
        <f t="shared" si="16"/>
        <v>11.46</v>
      </c>
      <c r="K474" s="14"/>
      <c r="L474" s="14"/>
      <c r="M474" s="14"/>
    </row>
    <row r="475" spans="1:13" x14ac:dyDescent="0.3">
      <c r="A475" s="14"/>
      <c r="B475" s="14"/>
      <c r="C475" s="13" t="s">
        <v>26</v>
      </c>
      <c r="D475" s="26"/>
      <c r="E475" s="13" t="s">
        <v>17</v>
      </c>
      <c r="F475" s="17">
        <v>1</v>
      </c>
      <c r="G475" s="18">
        <v>3.1</v>
      </c>
      <c r="H475" s="18">
        <v>0</v>
      </c>
      <c r="I475" s="18">
        <v>3.95</v>
      </c>
      <c r="J475" s="15">
        <f t="shared" si="16"/>
        <v>12.25</v>
      </c>
      <c r="K475" s="14"/>
      <c r="L475" s="14"/>
      <c r="M475" s="14"/>
    </row>
    <row r="476" spans="1:13" x14ac:dyDescent="0.3">
      <c r="A476" s="14"/>
      <c r="B476" s="14"/>
      <c r="C476" s="13" t="s">
        <v>26</v>
      </c>
      <c r="D476" s="26"/>
      <c r="E476" s="13" t="s">
        <v>17</v>
      </c>
      <c r="F476" s="17">
        <v>1</v>
      </c>
      <c r="G476" s="18">
        <v>3.15</v>
      </c>
      <c r="H476" s="18">
        <v>0</v>
      </c>
      <c r="I476" s="18">
        <v>3.95</v>
      </c>
      <c r="J476" s="15">
        <f t="shared" si="16"/>
        <v>12.44</v>
      </c>
      <c r="K476" s="14"/>
      <c r="L476" s="14"/>
      <c r="M476" s="14"/>
    </row>
    <row r="477" spans="1:13" x14ac:dyDescent="0.3">
      <c r="A477" s="14"/>
      <c r="B477" s="14"/>
      <c r="C477" s="13" t="s">
        <v>26</v>
      </c>
      <c r="D477" s="26"/>
      <c r="E477" s="13" t="s">
        <v>17</v>
      </c>
      <c r="F477" s="17">
        <v>1</v>
      </c>
      <c r="G477" s="18">
        <v>2.7</v>
      </c>
      <c r="H477" s="18">
        <v>0</v>
      </c>
      <c r="I477" s="18">
        <v>3.95</v>
      </c>
      <c r="J477" s="15">
        <f t="shared" si="16"/>
        <v>10.67</v>
      </c>
      <c r="K477" s="14"/>
      <c r="L477" s="14"/>
      <c r="M477" s="14"/>
    </row>
    <row r="478" spans="1:13" x14ac:dyDescent="0.3">
      <c r="A478" s="14"/>
      <c r="B478" s="14"/>
      <c r="C478" s="13" t="s">
        <v>26</v>
      </c>
      <c r="D478" s="26"/>
      <c r="E478" s="13" t="s">
        <v>17</v>
      </c>
      <c r="F478" s="17">
        <v>1</v>
      </c>
      <c r="G478" s="18">
        <v>6</v>
      </c>
      <c r="H478" s="18">
        <v>0</v>
      </c>
      <c r="I478" s="18">
        <v>3.95</v>
      </c>
      <c r="J478" s="15">
        <f t="shared" si="16"/>
        <v>23.7</v>
      </c>
      <c r="K478" s="14"/>
      <c r="L478" s="14"/>
      <c r="M478" s="14"/>
    </row>
    <row r="479" spans="1:13" x14ac:dyDescent="0.3">
      <c r="A479" s="14"/>
      <c r="B479" s="14"/>
      <c r="C479" s="13" t="s">
        <v>26</v>
      </c>
      <c r="D479" s="26"/>
      <c r="E479" s="13" t="s">
        <v>191</v>
      </c>
      <c r="F479" s="17">
        <v>1</v>
      </c>
      <c r="G479" s="18">
        <v>4</v>
      </c>
      <c r="H479" s="18">
        <v>0</v>
      </c>
      <c r="I479" s="18">
        <v>3.95</v>
      </c>
      <c r="J479" s="15">
        <f t="shared" si="16"/>
        <v>15.8</v>
      </c>
      <c r="K479" s="14"/>
      <c r="L479" s="14"/>
      <c r="M479" s="14"/>
    </row>
    <row r="480" spans="1:13" x14ac:dyDescent="0.3">
      <c r="A480" s="14"/>
      <c r="B480" s="14"/>
      <c r="C480" s="13" t="s">
        <v>26</v>
      </c>
      <c r="D480" s="26"/>
      <c r="E480" s="13" t="s">
        <v>334</v>
      </c>
      <c r="F480" s="17">
        <v>1</v>
      </c>
      <c r="G480" s="18">
        <v>3.2</v>
      </c>
      <c r="H480" s="18">
        <v>0</v>
      </c>
      <c r="I480" s="18">
        <v>3.95</v>
      </c>
      <c r="J480" s="15">
        <f t="shared" si="16"/>
        <v>12.64</v>
      </c>
      <c r="K480" s="14"/>
      <c r="L480" s="14"/>
      <c r="M480" s="14"/>
    </row>
    <row r="481" spans="1:13" x14ac:dyDescent="0.3">
      <c r="A481" s="14"/>
      <c r="B481" s="14"/>
      <c r="C481" s="13" t="s">
        <v>26</v>
      </c>
      <c r="D481" s="26"/>
      <c r="E481" s="13" t="s">
        <v>17</v>
      </c>
      <c r="F481" s="17">
        <v>1</v>
      </c>
      <c r="G481" s="18">
        <v>3.1</v>
      </c>
      <c r="H481" s="18">
        <v>0</v>
      </c>
      <c r="I481" s="18">
        <v>3.95</v>
      </c>
      <c r="J481" s="15">
        <f t="shared" si="16"/>
        <v>12.25</v>
      </c>
      <c r="K481" s="14"/>
      <c r="L481" s="14"/>
      <c r="M481" s="14"/>
    </row>
    <row r="482" spans="1:13" x14ac:dyDescent="0.3">
      <c r="A482" s="14"/>
      <c r="B482" s="14"/>
      <c r="C482" s="13" t="s">
        <v>26</v>
      </c>
      <c r="D482" s="26"/>
      <c r="E482" s="13" t="s">
        <v>17</v>
      </c>
      <c r="F482" s="17">
        <v>1</v>
      </c>
      <c r="G482" s="18">
        <v>22.2</v>
      </c>
      <c r="H482" s="18">
        <v>0</v>
      </c>
      <c r="I482" s="18">
        <v>3.95</v>
      </c>
      <c r="J482" s="15">
        <f t="shared" si="16"/>
        <v>87.69</v>
      </c>
      <c r="K482" s="14"/>
      <c r="L482" s="14"/>
      <c r="M482" s="14"/>
    </row>
    <row r="483" spans="1:13" x14ac:dyDescent="0.3">
      <c r="A483" s="14"/>
      <c r="B483" s="14"/>
      <c r="C483" s="13" t="s">
        <v>26</v>
      </c>
      <c r="D483" s="26"/>
      <c r="E483" s="13" t="s">
        <v>335</v>
      </c>
      <c r="F483" s="17">
        <v>1</v>
      </c>
      <c r="G483" s="18">
        <v>4.0999999999999996</v>
      </c>
      <c r="H483" s="18">
        <v>0</v>
      </c>
      <c r="I483" s="18">
        <v>3.4</v>
      </c>
      <c r="J483" s="15">
        <f t="shared" si="16"/>
        <v>13.94</v>
      </c>
      <c r="K483" s="14"/>
      <c r="L483" s="14"/>
      <c r="M483" s="14"/>
    </row>
    <row r="484" spans="1:13" x14ac:dyDescent="0.3">
      <c r="A484" s="14"/>
      <c r="B484" s="14"/>
      <c r="C484" s="13" t="s">
        <v>26</v>
      </c>
      <c r="D484" s="26"/>
      <c r="E484" s="13" t="s">
        <v>336</v>
      </c>
      <c r="F484" s="17">
        <v>1</v>
      </c>
      <c r="G484" s="18">
        <v>44.8</v>
      </c>
      <c r="H484" s="18">
        <v>0</v>
      </c>
      <c r="I484" s="18">
        <v>3.4</v>
      </c>
      <c r="J484" s="15">
        <f t="shared" si="16"/>
        <v>152.32</v>
      </c>
      <c r="K484" s="14"/>
      <c r="L484" s="14"/>
      <c r="M484" s="14"/>
    </row>
    <row r="485" spans="1:13" x14ac:dyDescent="0.3">
      <c r="A485" s="14"/>
      <c r="B485" s="14"/>
      <c r="C485" s="13" t="s">
        <v>26</v>
      </c>
      <c r="D485" s="26"/>
      <c r="E485" s="13" t="s">
        <v>337</v>
      </c>
      <c r="F485" s="17">
        <v>1</v>
      </c>
      <c r="G485" s="18">
        <v>3</v>
      </c>
      <c r="H485" s="18">
        <v>0</v>
      </c>
      <c r="I485" s="18">
        <v>3.4</v>
      </c>
      <c r="J485" s="15">
        <f t="shared" si="16"/>
        <v>10.199999999999999</v>
      </c>
      <c r="K485" s="14"/>
      <c r="L485" s="14"/>
      <c r="M485" s="14"/>
    </row>
    <row r="486" spans="1:13" x14ac:dyDescent="0.3">
      <c r="A486" s="14"/>
      <c r="B486" s="14"/>
      <c r="C486" s="13" t="s">
        <v>26</v>
      </c>
      <c r="D486" s="26"/>
      <c r="E486" s="13" t="s">
        <v>17</v>
      </c>
      <c r="F486" s="17">
        <v>1</v>
      </c>
      <c r="G486" s="18">
        <v>3.55</v>
      </c>
      <c r="H486" s="18">
        <v>0</v>
      </c>
      <c r="I486" s="18">
        <v>3.4</v>
      </c>
      <c r="J486" s="15">
        <f t="shared" si="16"/>
        <v>12.07</v>
      </c>
      <c r="K486" s="14"/>
      <c r="L486" s="14"/>
      <c r="M486" s="14"/>
    </row>
    <row r="487" spans="1:13" x14ac:dyDescent="0.3">
      <c r="A487" s="14"/>
      <c r="B487" s="14"/>
      <c r="C487" s="13" t="s">
        <v>26</v>
      </c>
      <c r="D487" s="26"/>
      <c r="E487" s="13" t="s">
        <v>17</v>
      </c>
      <c r="F487" s="17">
        <v>1</v>
      </c>
      <c r="G487" s="18">
        <v>3.35</v>
      </c>
      <c r="H487" s="18">
        <v>0</v>
      </c>
      <c r="I487" s="18">
        <v>3.4</v>
      </c>
      <c r="J487" s="15">
        <f t="shared" si="16"/>
        <v>11.39</v>
      </c>
      <c r="K487" s="14"/>
      <c r="L487" s="14"/>
      <c r="M487" s="14"/>
    </row>
    <row r="488" spans="1:13" x14ac:dyDescent="0.3">
      <c r="A488" s="14"/>
      <c r="B488" s="14"/>
      <c r="C488" s="13" t="s">
        <v>26</v>
      </c>
      <c r="D488" s="26"/>
      <c r="E488" s="13" t="s">
        <v>17</v>
      </c>
      <c r="F488" s="17">
        <v>1</v>
      </c>
      <c r="G488" s="18">
        <v>3.55</v>
      </c>
      <c r="H488" s="18">
        <v>0</v>
      </c>
      <c r="I488" s="18">
        <v>3.4</v>
      </c>
      <c r="J488" s="15">
        <f t="shared" si="16"/>
        <v>12.07</v>
      </c>
      <c r="K488" s="14"/>
      <c r="L488" s="14"/>
      <c r="M488" s="14"/>
    </row>
    <row r="489" spans="1:13" x14ac:dyDescent="0.3">
      <c r="A489" s="14"/>
      <c r="B489" s="14"/>
      <c r="C489" s="13" t="s">
        <v>26</v>
      </c>
      <c r="D489" s="26"/>
      <c r="E489" s="13" t="s">
        <v>17</v>
      </c>
      <c r="F489" s="17">
        <v>1</v>
      </c>
      <c r="G489" s="18">
        <v>3.05</v>
      </c>
      <c r="H489" s="18">
        <v>0</v>
      </c>
      <c r="I489" s="18">
        <v>3.4</v>
      </c>
      <c r="J489" s="15">
        <f t="shared" si="16"/>
        <v>10.37</v>
      </c>
      <c r="K489" s="14"/>
      <c r="L489" s="14"/>
      <c r="M489" s="14"/>
    </row>
    <row r="490" spans="1:13" x14ac:dyDescent="0.3">
      <c r="A490" s="14"/>
      <c r="B490" s="14"/>
      <c r="C490" s="13" t="s">
        <v>26</v>
      </c>
      <c r="D490" s="26"/>
      <c r="E490" s="13" t="s">
        <v>338</v>
      </c>
      <c r="F490" s="17">
        <v>1</v>
      </c>
      <c r="G490" s="18">
        <v>24.95</v>
      </c>
      <c r="H490" s="18">
        <v>0</v>
      </c>
      <c r="I490" s="18">
        <v>3.4</v>
      </c>
      <c r="J490" s="15">
        <f t="shared" si="16"/>
        <v>84.83</v>
      </c>
      <c r="K490" s="14"/>
      <c r="L490" s="14"/>
      <c r="M490" s="14"/>
    </row>
    <row r="491" spans="1:13" x14ac:dyDescent="0.3">
      <c r="A491" s="14"/>
      <c r="B491" s="14"/>
      <c r="C491" s="13" t="s">
        <v>26</v>
      </c>
      <c r="D491" s="26"/>
      <c r="E491" s="13" t="s">
        <v>339</v>
      </c>
      <c r="F491" s="17">
        <v>1</v>
      </c>
      <c r="G491" s="18">
        <v>3.55</v>
      </c>
      <c r="H491" s="18">
        <v>0</v>
      </c>
      <c r="I491" s="18">
        <v>3.4</v>
      </c>
      <c r="J491" s="15">
        <f t="shared" si="16"/>
        <v>12.07</v>
      </c>
      <c r="K491" s="14"/>
      <c r="L491" s="14"/>
      <c r="M491" s="14"/>
    </row>
    <row r="492" spans="1:13" x14ac:dyDescent="0.3">
      <c r="A492" s="14"/>
      <c r="B492" s="14"/>
      <c r="C492" s="13" t="s">
        <v>26</v>
      </c>
      <c r="D492" s="26"/>
      <c r="E492" s="13" t="s">
        <v>17</v>
      </c>
      <c r="F492" s="17">
        <v>1</v>
      </c>
      <c r="G492" s="18">
        <v>3.1</v>
      </c>
      <c r="H492" s="18">
        <v>0</v>
      </c>
      <c r="I492" s="18">
        <v>3.4</v>
      </c>
      <c r="J492" s="15">
        <f t="shared" si="16"/>
        <v>10.54</v>
      </c>
      <c r="K492" s="14"/>
      <c r="L492" s="14"/>
      <c r="M492" s="14"/>
    </row>
    <row r="493" spans="1:13" x14ac:dyDescent="0.3">
      <c r="A493" s="14"/>
      <c r="B493" s="14"/>
      <c r="C493" s="13" t="s">
        <v>26</v>
      </c>
      <c r="D493" s="26"/>
      <c r="E493" s="13" t="s">
        <v>340</v>
      </c>
      <c r="F493" s="17">
        <v>1</v>
      </c>
      <c r="G493" s="18">
        <v>12.9</v>
      </c>
      <c r="H493" s="18">
        <v>0</v>
      </c>
      <c r="I493" s="18">
        <v>3.5</v>
      </c>
      <c r="J493" s="15">
        <f t="shared" si="16"/>
        <v>45.15</v>
      </c>
      <c r="K493" s="14"/>
      <c r="L493" s="14"/>
      <c r="M493" s="14"/>
    </row>
    <row r="494" spans="1:13" x14ac:dyDescent="0.3">
      <c r="A494" s="14"/>
      <c r="B494" s="14"/>
      <c r="C494" s="13" t="s">
        <v>26</v>
      </c>
      <c r="D494" s="26"/>
      <c r="E494" s="13" t="s">
        <v>17</v>
      </c>
      <c r="F494" s="17">
        <v>1</v>
      </c>
      <c r="G494" s="18">
        <v>10.95</v>
      </c>
      <c r="H494" s="18">
        <v>0</v>
      </c>
      <c r="I494" s="18">
        <v>3.5</v>
      </c>
      <c r="J494" s="15">
        <f t="shared" si="16"/>
        <v>38.33</v>
      </c>
      <c r="K494" s="14"/>
      <c r="L494" s="14"/>
      <c r="M494" s="14"/>
    </row>
    <row r="495" spans="1:13" x14ac:dyDescent="0.3">
      <c r="A495" s="14"/>
      <c r="B495" s="14"/>
      <c r="C495" s="13" t="s">
        <v>26</v>
      </c>
      <c r="D495" s="26"/>
      <c r="E495" s="13" t="s">
        <v>17</v>
      </c>
      <c r="F495" s="17">
        <v>1</v>
      </c>
      <c r="G495" s="18">
        <v>3.5</v>
      </c>
      <c r="H495" s="18">
        <v>0</v>
      </c>
      <c r="I495" s="18">
        <v>3.5</v>
      </c>
      <c r="J495" s="15">
        <f t="shared" si="16"/>
        <v>12.25</v>
      </c>
      <c r="K495" s="14"/>
      <c r="L495" s="14"/>
      <c r="M495" s="14"/>
    </row>
    <row r="496" spans="1:13" x14ac:dyDescent="0.3">
      <c r="A496" s="14"/>
      <c r="B496" s="14"/>
      <c r="C496" s="14"/>
      <c r="D496" s="26"/>
      <c r="E496" s="14"/>
      <c r="F496" s="14"/>
      <c r="G496" s="14"/>
      <c r="H496" s="14"/>
      <c r="I496" s="14"/>
      <c r="J496" s="19" t="s">
        <v>341</v>
      </c>
      <c r="K496" s="20">
        <f>SUM(J469:J495)*1</f>
        <v>838.53</v>
      </c>
      <c r="L496" s="18">
        <v>45.46</v>
      </c>
      <c r="M496" s="20">
        <f>ROUND(K496*L496,2)</f>
        <v>38119.57</v>
      </c>
    </row>
    <row r="497" spans="1:13" ht="1.05" customHeight="1" x14ac:dyDescent="0.3">
      <c r="A497" s="21"/>
      <c r="B497" s="21"/>
      <c r="C497" s="21"/>
      <c r="D497" s="27"/>
      <c r="E497" s="21"/>
      <c r="F497" s="21"/>
      <c r="G497" s="21"/>
      <c r="H497" s="21"/>
      <c r="I497" s="21"/>
      <c r="J497" s="21"/>
      <c r="K497" s="21"/>
      <c r="L497" s="21"/>
      <c r="M497" s="21"/>
    </row>
    <row r="498" spans="1:13" x14ac:dyDescent="0.3">
      <c r="A498" s="12" t="s">
        <v>342</v>
      </c>
      <c r="B498" s="13" t="s">
        <v>22</v>
      </c>
      <c r="C498" s="13" t="s">
        <v>23</v>
      </c>
      <c r="D498" s="16" t="s">
        <v>343</v>
      </c>
      <c r="E498" s="14"/>
      <c r="F498" s="14"/>
      <c r="G498" s="14"/>
      <c r="H498" s="14"/>
      <c r="I498" s="14"/>
      <c r="J498" s="14"/>
      <c r="K498" s="15">
        <f>K508</f>
        <v>249.05</v>
      </c>
      <c r="L498" s="15">
        <f>L508</f>
        <v>60.96</v>
      </c>
      <c r="M498" s="15">
        <f>M508</f>
        <v>15182.09</v>
      </c>
    </row>
    <row r="499" spans="1:13" ht="399.6" x14ac:dyDescent="0.3">
      <c r="A499" s="14"/>
      <c r="B499" s="14"/>
      <c r="C499" s="14"/>
      <c r="D499" s="16" t="s">
        <v>344</v>
      </c>
      <c r="E499" s="14"/>
      <c r="F499" s="14"/>
      <c r="G499" s="14"/>
      <c r="H499" s="14"/>
      <c r="I499" s="14"/>
      <c r="J499" s="14"/>
      <c r="K499" s="14"/>
      <c r="L499" s="14"/>
      <c r="M499" s="14"/>
    </row>
    <row r="500" spans="1:13" x14ac:dyDescent="0.3">
      <c r="A500" s="14"/>
      <c r="B500" s="14"/>
      <c r="C500" s="13" t="s">
        <v>26</v>
      </c>
      <c r="D500" s="26"/>
      <c r="E500" s="13" t="s">
        <v>345</v>
      </c>
      <c r="F500" s="17"/>
      <c r="G500" s="18"/>
      <c r="H500" s="18"/>
      <c r="I500" s="18"/>
      <c r="J500" s="15">
        <f t="shared" ref="J500:J507" si="17">OR(F500&lt;&gt;0,G500&lt;&gt;0,H500&lt;&gt;0,I500&lt;&gt;0)*(F500 + (F500 = 0))*(G500 + (G500 = 0))*(H500 + (H500 = 0))*(I500 + (I500 = 0))</f>
        <v>0</v>
      </c>
      <c r="K500" s="14"/>
      <c r="L500" s="14"/>
      <c r="M500" s="14"/>
    </row>
    <row r="501" spans="1:13" x14ac:dyDescent="0.3">
      <c r="A501" s="14"/>
      <c r="B501" s="14"/>
      <c r="C501" s="13" t="s">
        <v>26</v>
      </c>
      <c r="D501" s="26"/>
      <c r="E501" s="13" t="s">
        <v>298</v>
      </c>
      <c r="F501" s="17">
        <v>1</v>
      </c>
      <c r="G501" s="18">
        <v>32.5</v>
      </c>
      <c r="H501" s="18">
        <v>0</v>
      </c>
      <c r="I501" s="18">
        <v>3.4</v>
      </c>
      <c r="J501" s="15">
        <f t="shared" si="17"/>
        <v>110.5</v>
      </c>
      <c r="K501" s="14"/>
      <c r="L501" s="14"/>
      <c r="M501" s="14"/>
    </row>
    <row r="502" spans="1:13" x14ac:dyDescent="0.3">
      <c r="A502" s="14"/>
      <c r="B502" s="14"/>
      <c r="C502" s="13" t="s">
        <v>26</v>
      </c>
      <c r="D502" s="26"/>
      <c r="E502" s="13" t="s">
        <v>333</v>
      </c>
      <c r="F502" s="17">
        <v>1</v>
      </c>
      <c r="G502" s="18">
        <v>3.25</v>
      </c>
      <c r="H502" s="18">
        <v>0</v>
      </c>
      <c r="I502" s="18">
        <v>3.4</v>
      </c>
      <c r="J502" s="15">
        <f t="shared" si="17"/>
        <v>11.05</v>
      </c>
      <c r="K502" s="14"/>
      <c r="L502" s="14"/>
      <c r="M502" s="14"/>
    </row>
    <row r="503" spans="1:13" x14ac:dyDescent="0.3">
      <c r="A503" s="14"/>
      <c r="B503" s="14"/>
      <c r="C503" s="13" t="s">
        <v>26</v>
      </c>
      <c r="D503" s="26"/>
      <c r="E503" s="13" t="s">
        <v>17</v>
      </c>
      <c r="F503" s="17">
        <v>1</v>
      </c>
      <c r="G503" s="18">
        <v>3.2</v>
      </c>
      <c r="H503" s="18">
        <v>0</v>
      </c>
      <c r="I503" s="18">
        <v>3.4</v>
      </c>
      <c r="J503" s="15">
        <f t="shared" si="17"/>
        <v>10.88</v>
      </c>
      <c r="K503" s="14"/>
      <c r="L503" s="14"/>
      <c r="M503" s="14"/>
    </row>
    <row r="504" spans="1:13" x14ac:dyDescent="0.3">
      <c r="A504" s="14"/>
      <c r="B504" s="14"/>
      <c r="C504" s="13" t="s">
        <v>26</v>
      </c>
      <c r="D504" s="26"/>
      <c r="E504" s="13" t="s">
        <v>346</v>
      </c>
      <c r="F504" s="17">
        <v>1</v>
      </c>
      <c r="G504" s="18">
        <v>16.850000000000001</v>
      </c>
      <c r="H504" s="18">
        <v>0</v>
      </c>
      <c r="I504" s="18">
        <v>3.9</v>
      </c>
      <c r="J504" s="15">
        <f t="shared" si="17"/>
        <v>65.72</v>
      </c>
      <c r="K504" s="14"/>
      <c r="L504" s="14"/>
      <c r="M504" s="14"/>
    </row>
    <row r="505" spans="1:13" x14ac:dyDescent="0.3">
      <c r="A505" s="14"/>
      <c r="B505" s="14"/>
      <c r="C505" s="13" t="s">
        <v>26</v>
      </c>
      <c r="D505" s="26"/>
      <c r="E505" s="13" t="s">
        <v>17</v>
      </c>
      <c r="F505" s="17">
        <v>1</v>
      </c>
      <c r="G505" s="18">
        <v>5.95</v>
      </c>
      <c r="H505" s="18">
        <v>0</v>
      </c>
      <c r="I505" s="18">
        <v>3.9</v>
      </c>
      <c r="J505" s="15">
        <f t="shared" si="17"/>
        <v>23.21</v>
      </c>
      <c r="K505" s="14"/>
      <c r="L505" s="14"/>
      <c r="M505" s="14"/>
    </row>
    <row r="506" spans="1:13" x14ac:dyDescent="0.3">
      <c r="A506" s="14"/>
      <c r="B506" s="14"/>
      <c r="C506" s="13" t="s">
        <v>26</v>
      </c>
      <c r="D506" s="26"/>
      <c r="E506" s="13" t="s">
        <v>333</v>
      </c>
      <c r="F506" s="17">
        <v>2</v>
      </c>
      <c r="G506" s="18">
        <v>3.55</v>
      </c>
      <c r="H506" s="18">
        <v>0</v>
      </c>
      <c r="I506" s="18">
        <v>3.9</v>
      </c>
      <c r="J506" s="15">
        <f t="shared" si="17"/>
        <v>27.69</v>
      </c>
      <c r="K506" s="14"/>
      <c r="L506" s="14"/>
      <c r="M506" s="14"/>
    </row>
    <row r="507" spans="1:13" x14ac:dyDescent="0.3">
      <c r="A507" s="14"/>
      <c r="B507" s="14"/>
      <c r="C507" s="13" t="s">
        <v>26</v>
      </c>
      <c r="D507" s="26"/>
      <c r="E507" s="13" t="s">
        <v>17</v>
      </c>
      <c r="F507" s="17"/>
      <c r="G507" s="18"/>
      <c r="H507" s="18"/>
      <c r="I507" s="18"/>
      <c r="J507" s="15">
        <f t="shared" si="17"/>
        <v>0</v>
      </c>
      <c r="K507" s="14"/>
      <c r="L507" s="14"/>
      <c r="M507" s="14"/>
    </row>
    <row r="508" spans="1:13" x14ac:dyDescent="0.3">
      <c r="A508" s="14"/>
      <c r="B508" s="14"/>
      <c r="C508" s="14"/>
      <c r="D508" s="26"/>
      <c r="E508" s="14"/>
      <c r="F508" s="14"/>
      <c r="G508" s="14"/>
      <c r="H508" s="14"/>
      <c r="I508" s="14"/>
      <c r="J508" s="19" t="s">
        <v>347</v>
      </c>
      <c r="K508" s="20">
        <f>SUM(J500:J507)*1</f>
        <v>249.05</v>
      </c>
      <c r="L508" s="18">
        <v>60.96</v>
      </c>
      <c r="M508" s="20">
        <f>ROUND(K508*L508,2)</f>
        <v>15182.09</v>
      </c>
    </row>
    <row r="509" spans="1:13" ht="1.05" customHeight="1" x14ac:dyDescent="0.3">
      <c r="A509" s="21"/>
      <c r="B509" s="21"/>
      <c r="C509" s="21"/>
      <c r="D509" s="27"/>
      <c r="E509" s="21"/>
      <c r="F509" s="21"/>
      <c r="G509" s="21"/>
      <c r="H509" s="21"/>
      <c r="I509" s="21"/>
      <c r="J509" s="21"/>
      <c r="K509" s="21"/>
      <c r="L509" s="21"/>
      <c r="M509" s="21"/>
    </row>
    <row r="510" spans="1:13" x14ac:dyDescent="0.3">
      <c r="A510" s="12" t="s">
        <v>348</v>
      </c>
      <c r="B510" s="13" t="s">
        <v>22</v>
      </c>
      <c r="C510" s="13" t="s">
        <v>23</v>
      </c>
      <c r="D510" s="16" t="s">
        <v>349</v>
      </c>
      <c r="E510" s="14"/>
      <c r="F510" s="14"/>
      <c r="G510" s="14"/>
      <c r="H510" s="14"/>
      <c r="I510" s="14"/>
      <c r="J510" s="14"/>
      <c r="K510" s="15">
        <f>K515</f>
        <v>972</v>
      </c>
      <c r="L510" s="15">
        <f>L515</f>
        <v>60.37</v>
      </c>
      <c r="M510" s="15">
        <f>M515</f>
        <v>58679.64</v>
      </c>
    </row>
    <row r="511" spans="1:13" ht="409.6" x14ac:dyDescent="0.3">
      <c r="A511" s="14"/>
      <c r="B511" s="14"/>
      <c r="C511" s="14"/>
      <c r="D511" s="16" t="s">
        <v>350</v>
      </c>
      <c r="E511" s="14"/>
      <c r="F511" s="14"/>
      <c r="G511" s="14"/>
      <c r="H511" s="14"/>
      <c r="I511" s="14"/>
      <c r="J511" s="14"/>
      <c r="K511" s="14"/>
      <c r="L511" s="14"/>
      <c r="M511" s="14"/>
    </row>
    <row r="512" spans="1:13" x14ac:dyDescent="0.3">
      <c r="A512" s="14"/>
      <c r="B512" s="14"/>
      <c r="C512" s="13" t="s">
        <v>26</v>
      </c>
      <c r="D512" s="26"/>
      <c r="E512" s="13" t="s">
        <v>351</v>
      </c>
      <c r="F512" s="17"/>
      <c r="G512" s="18"/>
      <c r="H512" s="18"/>
      <c r="I512" s="18"/>
      <c r="J512" s="15">
        <f>OR(F512&lt;&gt;0,G512&lt;&gt;0,H512&lt;&gt;0,I512&lt;&gt;0)*(F512 + (F512 = 0))*(G512 + (G512 = 0))*(H512 + (H512 = 0))*(I512 + (I512 = 0))</f>
        <v>0</v>
      </c>
      <c r="K512" s="14"/>
      <c r="L512" s="14"/>
      <c r="M512" s="14"/>
    </row>
    <row r="513" spans="1:13" x14ac:dyDescent="0.3">
      <c r="A513" s="14"/>
      <c r="B513" s="14"/>
      <c r="C513" s="13" t="s">
        <v>26</v>
      </c>
      <c r="D513" s="26"/>
      <c r="E513" s="13" t="s">
        <v>17</v>
      </c>
      <c r="F513" s="17">
        <v>1</v>
      </c>
      <c r="G513" s="18">
        <v>952</v>
      </c>
      <c r="H513" s="18">
        <v>0</v>
      </c>
      <c r="I513" s="18">
        <v>0</v>
      </c>
      <c r="J513" s="15">
        <f>OR(F513&lt;&gt;0,G513&lt;&gt;0,H513&lt;&gt;0,I513&lt;&gt;0)*(F513 + (F513 = 0))*(G513 + (G513 = 0))*(H513 + (H513 = 0))*(I513 + (I513 = 0))</f>
        <v>952</v>
      </c>
      <c r="K513" s="14"/>
      <c r="L513" s="14"/>
      <c r="M513" s="14"/>
    </row>
    <row r="514" spans="1:13" x14ac:dyDescent="0.3">
      <c r="A514" s="14"/>
      <c r="B514" s="14"/>
      <c r="C514" s="13" t="s">
        <v>26</v>
      </c>
      <c r="D514" s="26"/>
      <c r="E514" s="13" t="s">
        <v>31</v>
      </c>
      <c r="F514" s="17">
        <v>1</v>
      </c>
      <c r="G514" s="18">
        <v>20</v>
      </c>
      <c r="H514" s="18">
        <v>0</v>
      </c>
      <c r="I514" s="18">
        <v>0</v>
      </c>
      <c r="J514" s="15">
        <f>OR(F514&lt;&gt;0,G514&lt;&gt;0,H514&lt;&gt;0,I514&lt;&gt;0)*(F514 + (F514 = 0))*(G514 + (G514 = 0))*(H514 + (H514 = 0))*(I514 + (I514 = 0))</f>
        <v>20</v>
      </c>
      <c r="K514" s="14"/>
      <c r="L514" s="14"/>
      <c r="M514" s="14"/>
    </row>
    <row r="515" spans="1:13" x14ac:dyDescent="0.3">
      <c r="A515" s="14"/>
      <c r="B515" s="14"/>
      <c r="C515" s="14"/>
      <c r="D515" s="26"/>
      <c r="E515" s="14"/>
      <c r="F515" s="14"/>
      <c r="G515" s="14"/>
      <c r="H515" s="14"/>
      <c r="I515" s="14"/>
      <c r="J515" s="19" t="s">
        <v>352</v>
      </c>
      <c r="K515" s="20">
        <f>SUM(J512:J514)*1</f>
        <v>972</v>
      </c>
      <c r="L515" s="18">
        <v>60.37</v>
      </c>
      <c r="M515" s="20">
        <f>ROUND(K515*L515,2)</f>
        <v>58679.64</v>
      </c>
    </row>
    <row r="516" spans="1:13" ht="1.05" customHeight="1" x14ac:dyDescent="0.3">
      <c r="A516" s="21"/>
      <c r="B516" s="21"/>
      <c r="C516" s="21"/>
      <c r="D516" s="27"/>
      <c r="E516" s="21"/>
      <c r="F516" s="21"/>
      <c r="G516" s="21"/>
      <c r="H516" s="21"/>
      <c r="I516" s="21"/>
      <c r="J516" s="21"/>
      <c r="K516" s="21"/>
      <c r="L516" s="21"/>
      <c r="M516" s="21"/>
    </row>
    <row r="517" spans="1:13" x14ac:dyDescent="0.3">
      <c r="A517" s="12" t="s">
        <v>353</v>
      </c>
      <c r="B517" s="13" t="s">
        <v>22</v>
      </c>
      <c r="C517" s="13" t="s">
        <v>23</v>
      </c>
      <c r="D517" s="16" t="s">
        <v>354</v>
      </c>
      <c r="E517" s="14"/>
      <c r="F517" s="14"/>
      <c r="G517" s="14"/>
      <c r="H517" s="14"/>
      <c r="I517" s="14"/>
      <c r="J517" s="14"/>
      <c r="K517" s="15">
        <f>K522</f>
        <v>41.3</v>
      </c>
      <c r="L517" s="15">
        <f>L522</f>
        <v>54.9</v>
      </c>
      <c r="M517" s="15">
        <f>M522</f>
        <v>2267.37</v>
      </c>
    </row>
    <row r="518" spans="1:13" ht="409.6" x14ac:dyDescent="0.3">
      <c r="A518" s="14"/>
      <c r="B518" s="14"/>
      <c r="C518" s="14"/>
      <c r="D518" s="16" t="s">
        <v>355</v>
      </c>
      <c r="E518" s="14"/>
      <c r="F518" s="14"/>
      <c r="G518" s="14"/>
      <c r="H518" s="14"/>
      <c r="I518" s="14"/>
      <c r="J518" s="14"/>
      <c r="K518" s="14"/>
      <c r="L518" s="14"/>
      <c r="M518" s="14"/>
    </row>
    <row r="519" spans="1:13" x14ac:dyDescent="0.3">
      <c r="A519" s="14"/>
      <c r="B519" s="14"/>
      <c r="C519" s="13" t="s">
        <v>26</v>
      </c>
      <c r="D519" s="26"/>
      <c r="E519" s="13" t="s">
        <v>356</v>
      </c>
      <c r="F519" s="17"/>
      <c r="G519" s="18"/>
      <c r="H519" s="18"/>
      <c r="I519" s="18"/>
      <c r="J519" s="15">
        <f>OR(F519&lt;&gt;0,G519&lt;&gt;0,H519&lt;&gt;0,I519&lt;&gt;0)*(F519 + (F519 = 0))*(G519 + (G519 = 0))*(H519 + (H519 = 0))*(I519 + (I519 = 0))</f>
        <v>0</v>
      </c>
      <c r="K519" s="14"/>
      <c r="L519" s="14"/>
      <c r="M519" s="14"/>
    </row>
    <row r="520" spans="1:13" x14ac:dyDescent="0.3">
      <c r="A520" s="14"/>
      <c r="B520" s="14"/>
      <c r="C520" s="13" t="s">
        <v>26</v>
      </c>
      <c r="D520" s="26"/>
      <c r="E520" s="13" t="s">
        <v>180</v>
      </c>
      <c r="F520" s="17">
        <v>1</v>
      </c>
      <c r="G520" s="18">
        <v>14.8</v>
      </c>
      <c r="H520" s="18">
        <v>0</v>
      </c>
      <c r="I520" s="18">
        <v>0</v>
      </c>
      <c r="J520" s="15">
        <f>OR(F520&lt;&gt;0,G520&lt;&gt;0,H520&lt;&gt;0,I520&lt;&gt;0)*(F520 + (F520 = 0))*(G520 + (G520 = 0))*(H520 + (H520 = 0))*(I520 + (I520 = 0))</f>
        <v>14.8</v>
      </c>
      <c r="K520" s="14"/>
      <c r="L520" s="14"/>
      <c r="M520" s="14"/>
    </row>
    <row r="521" spans="1:13" x14ac:dyDescent="0.3">
      <c r="A521" s="14"/>
      <c r="B521" s="14"/>
      <c r="C521" s="13" t="s">
        <v>26</v>
      </c>
      <c r="D521" s="26"/>
      <c r="E521" s="13" t="s">
        <v>17</v>
      </c>
      <c r="F521" s="17">
        <v>1</v>
      </c>
      <c r="G521" s="18">
        <v>26.5</v>
      </c>
      <c r="H521" s="18">
        <v>0</v>
      </c>
      <c r="I521" s="18">
        <v>0</v>
      </c>
      <c r="J521" s="15">
        <f>OR(F521&lt;&gt;0,G521&lt;&gt;0,H521&lt;&gt;0,I521&lt;&gt;0)*(F521 + (F521 = 0))*(G521 + (G521 = 0))*(H521 + (H521 = 0))*(I521 + (I521 = 0))</f>
        <v>26.5</v>
      </c>
      <c r="K521" s="14"/>
      <c r="L521" s="14"/>
      <c r="M521" s="14"/>
    </row>
    <row r="522" spans="1:13" x14ac:dyDescent="0.3">
      <c r="A522" s="14"/>
      <c r="B522" s="14"/>
      <c r="C522" s="14"/>
      <c r="D522" s="26"/>
      <c r="E522" s="14"/>
      <c r="F522" s="14"/>
      <c r="G522" s="14"/>
      <c r="H522" s="14"/>
      <c r="I522" s="14"/>
      <c r="J522" s="19" t="s">
        <v>357</v>
      </c>
      <c r="K522" s="20">
        <f>SUM(J519:J521)*1</f>
        <v>41.3</v>
      </c>
      <c r="L522" s="18">
        <v>54.9</v>
      </c>
      <c r="M522" s="20">
        <f>ROUND(K522*L522,2)</f>
        <v>2267.37</v>
      </c>
    </row>
    <row r="523" spans="1:13" ht="1.05" customHeight="1" x14ac:dyDescent="0.3">
      <c r="A523" s="21"/>
      <c r="B523" s="21"/>
      <c r="C523" s="21"/>
      <c r="D523" s="27"/>
      <c r="E523" s="21"/>
      <c r="F523" s="21"/>
      <c r="G523" s="21"/>
      <c r="H523" s="21"/>
      <c r="I523" s="21"/>
      <c r="J523" s="21"/>
      <c r="K523" s="21"/>
      <c r="L523" s="21"/>
      <c r="M523" s="21"/>
    </row>
    <row r="524" spans="1:13" x14ac:dyDescent="0.3">
      <c r="A524" s="12" t="s">
        <v>358</v>
      </c>
      <c r="B524" s="13" t="s">
        <v>22</v>
      </c>
      <c r="C524" s="13" t="s">
        <v>23</v>
      </c>
      <c r="D524" s="16" t="s">
        <v>359</v>
      </c>
      <c r="E524" s="14"/>
      <c r="F524" s="14"/>
      <c r="G524" s="14"/>
      <c r="H524" s="14"/>
      <c r="I524" s="14"/>
      <c r="J524" s="14"/>
      <c r="K524" s="15">
        <f>K528</f>
        <v>109</v>
      </c>
      <c r="L524" s="15">
        <f>L528</f>
        <v>90.3</v>
      </c>
      <c r="M524" s="15">
        <f>M528</f>
        <v>9842.7000000000007</v>
      </c>
    </row>
    <row r="525" spans="1:13" ht="409.6" x14ac:dyDescent="0.3">
      <c r="A525" s="14"/>
      <c r="B525" s="14"/>
      <c r="C525" s="14"/>
      <c r="D525" s="16" t="s">
        <v>360</v>
      </c>
      <c r="E525" s="14"/>
      <c r="F525" s="14"/>
      <c r="G525" s="14"/>
      <c r="H525" s="14"/>
      <c r="I525" s="14"/>
      <c r="J525" s="14"/>
      <c r="K525" s="14"/>
      <c r="L525" s="14"/>
      <c r="M525" s="14"/>
    </row>
    <row r="526" spans="1:13" x14ac:dyDescent="0.3">
      <c r="A526" s="14"/>
      <c r="B526" s="14"/>
      <c r="C526" s="13" t="s">
        <v>26</v>
      </c>
      <c r="D526" s="26"/>
      <c r="E526" s="13" t="s">
        <v>361</v>
      </c>
      <c r="F526" s="17"/>
      <c r="G526" s="18"/>
      <c r="H526" s="18"/>
      <c r="I526" s="18"/>
      <c r="J526" s="15">
        <f>OR(F526&lt;&gt;0,G526&lt;&gt;0,H526&lt;&gt;0,I526&lt;&gt;0)*(F526 + (F526 = 0))*(G526 + (G526 = 0))*(H526 + (H526 = 0))*(I526 + (I526 = 0))</f>
        <v>0</v>
      </c>
      <c r="K526" s="14"/>
      <c r="L526" s="14"/>
      <c r="M526" s="14"/>
    </row>
    <row r="527" spans="1:13" x14ac:dyDescent="0.3">
      <c r="A527" s="14"/>
      <c r="B527" s="14"/>
      <c r="C527" s="13" t="s">
        <v>26</v>
      </c>
      <c r="D527" s="26"/>
      <c r="E527" s="13" t="s">
        <v>298</v>
      </c>
      <c r="F527" s="17">
        <v>1</v>
      </c>
      <c r="G527" s="18">
        <v>109</v>
      </c>
      <c r="H527" s="18">
        <v>0</v>
      </c>
      <c r="I527" s="18">
        <v>0</v>
      </c>
      <c r="J527" s="15">
        <f>OR(F527&lt;&gt;0,G527&lt;&gt;0,H527&lt;&gt;0,I527&lt;&gt;0)*(F527 + (F527 = 0))*(G527 + (G527 = 0))*(H527 + (H527 = 0))*(I527 + (I527 = 0))</f>
        <v>109</v>
      </c>
      <c r="K527" s="14"/>
      <c r="L527" s="14"/>
      <c r="M527" s="14"/>
    </row>
    <row r="528" spans="1:13" x14ac:dyDescent="0.3">
      <c r="A528" s="14"/>
      <c r="B528" s="14"/>
      <c r="C528" s="14"/>
      <c r="D528" s="26"/>
      <c r="E528" s="14"/>
      <c r="F528" s="14"/>
      <c r="G528" s="14"/>
      <c r="H528" s="14"/>
      <c r="I528" s="14"/>
      <c r="J528" s="19" t="s">
        <v>362</v>
      </c>
      <c r="K528" s="20">
        <f>SUM(J526:J527)*1</f>
        <v>109</v>
      </c>
      <c r="L528" s="18">
        <v>90.3</v>
      </c>
      <c r="M528" s="20">
        <f>ROUND(K528*L528,2)</f>
        <v>9842.7000000000007</v>
      </c>
    </row>
    <row r="529" spans="1:13" ht="1.05" customHeight="1" x14ac:dyDescent="0.3">
      <c r="A529" s="21"/>
      <c r="B529" s="21"/>
      <c r="C529" s="21"/>
      <c r="D529" s="27"/>
      <c r="E529" s="21"/>
      <c r="F529" s="21"/>
      <c r="G529" s="21"/>
      <c r="H529" s="21"/>
      <c r="I529" s="21"/>
      <c r="J529" s="21"/>
      <c r="K529" s="21"/>
      <c r="L529" s="21"/>
      <c r="M529" s="21"/>
    </row>
    <row r="530" spans="1:13" x14ac:dyDescent="0.3">
      <c r="A530" s="12" t="s">
        <v>363</v>
      </c>
      <c r="B530" s="13" t="s">
        <v>22</v>
      </c>
      <c r="C530" s="13" t="s">
        <v>203</v>
      </c>
      <c r="D530" s="16" t="s">
        <v>364</v>
      </c>
      <c r="E530" s="14"/>
      <c r="F530" s="14"/>
      <c r="G530" s="14"/>
      <c r="H530" s="14"/>
      <c r="I530" s="14"/>
      <c r="J530" s="14"/>
      <c r="K530" s="15">
        <f>K536</f>
        <v>81.5</v>
      </c>
      <c r="L530" s="15">
        <f>L536</f>
        <v>15.78</v>
      </c>
      <c r="M530" s="15">
        <f>M536</f>
        <v>1286.07</v>
      </c>
    </row>
    <row r="531" spans="1:13" ht="32.4" x14ac:dyDescent="0.3">
      <c r="A531" s="14"/>
      <c r="B531" s="14"/>
      <c r="C531" s="14"/>
      <c r="D531" s="16" t="s">
        <v>365</v>
      </c>
      <c r="E531" s="14"/>
      <c r="F531" s="14"/>
      <c r="G531" s="14"/>
      <c r="H531" s="14"/>
      <c r="I531" s="14"/>
      <c r="J531" s="14"/>
      <c r="K531" s="14"/>
      <c r="L531" s="14"/>
      <c r="M531" s="14"/>
    </row>
    <row r="532" spans="1:13" x14ac:dyDescent="0.3">
      <c r="A532" s="14"/>
      <c r="B532" s="14"/>
      <c r="C532" s="13" t="s">
        <v>26</v>
      </c>
      <c r="D532" s="26"/>
      <c r="E532" s="13" t="s">
        <v>366</v>
      </c>
      <c r="F532" s="17"/>
      <c r="G532" s="18"/>
      <c r="H532" s="18"/>
      <c r="I532" s="18"/>
      <c r="J532" s="15">
        <f>OR(F532&lt;&gt;0,G532&lt;&gt;0,H532&lt;&gt;0,I532&lt;&gt;0)*(F532 + (F532 = 0))*(G532 + (G532 = 0))*(H532 + (H532 = 0))*(I532 + (I532 = 0))</f>
        <v>0</v>
      </c>
      <c r="K532" s="14"/>
      <c r="L532" s="14"/>
      <c r="M532" s="14"/>
    </row>
    <row r="533" spans="1:13" x14ac:dyDescent="0.3">
      <c r="A533" s="14"/>
      <c r="B533" s="14"/>
      <c r="C533" s="13" t="s">
        <v>26</v>
      </c>
      <c r="D533" s="26"/>
      <c r="E533" s="13" t="s">
        <v>17</v>
      </c>
      <c r="F533" s="17">
        <v>15</v>
      </c>
      <c r="G533" s="18">
        <v>0</v>
      </c>
      <c r="H533" s="18">
        <v>0</v>
      </c>
      <c r="I533" s="18">
        <v>4.0999999999999996</v>
      </c>
      <c r="J533" s="15">
        <f>OR(F533&lt;&gt;0,G533&lt;&gt;0,H533&lt;&gt;0,I533&lt;&gt;0)*(F533 + (F533 = 0))*(G533 + (G533 = 0))*(H533 + (H533 = 0))*(I533 + (I533 = 0))</f>
        <v>61.5</v>
      </c>
      <c r="K533" s="14"/>
      <c r="L533" s="14"/>
      <c r="M533" s="14"/>
    </row>
    <row r="534" spans="1:13" x14ac:dyDescent="0.3">
      <c r="A534" s="14"/>
      <c r="B534" s="14"/>
      <c r="C534" s="13" t="s">
        <v>26</v>
      </c>
      <c r="D534" s="26"/>
      <c r="E534" s="13" t="s">
        <v>17</v>
      </c>
      <c r="F534" s="17">
        <v>20</v>
      </c>
      <c r="G534" s="18">
        <v>0</v>
      </c>
      <c r="H534" s="18">
        <v>0</v>
      </c>
      <c r="I534" s="18">
        <v>0</v>
      </c>
      <c r="J534" s="15">
        <f>OR(F534&lt;&gt;0,G534&lt;&gt;0,H534&lt;&gt;0,I534&lt;&gt;0)*(F534 + (F534 = 0))*(G534 + (G534 = 0))*(H534 + (H534 = 0))*(I534 + (I534 = 0))</f>
        <v>20</v>
      </c>
      <c r="K534" s="14"/>
      <c r="L534" s="14"/>
      <c r="M534" s="14"/>
    </row>
    <row r="535" spans="1:13" x14ac:dyDescent="0.3">
      <c r="A535" s="14"/>
      <c r="B535" s="14"/>
      <c r="C535" s="13" t="s">
        <v>26</v>
      </c>
      <c r="D535" s="26"/>
      <c r="E535" s="13" t="s">
        <v>17</v>
      </c>
      <c r="F535" s="17"/>
      <c r="G535" s="18"/>
      <c r="H535" s="18"/>
      <c r="I535" s="18"/>
      <c r="J535" s="15">
        <f>OR(F535&lt;&gt;0,G535&lt;&gt;0,H535&lt;&gt;0,I535&lt;&gt;0)*(F535 + (F535 = 0))*(G535 + (G535 = 0))*(H535 + (H535 = 0))*(I535 + (I535 = 0))</f>
        <v>0</v>
      </c>
      <c r="K535" s="14"/>
      <c r="L535" s="14"/>
      <c r="M535" s="14"/>
    </row>
    <row r="536" spans="1:13" x14ac:dyDescent="0.3">
      <c r="A536" s="14"/>
      <c r="B536" s="14"/>
      <c r="C536" s="14"/>
      <c r="D536" s="26"/>
      <c r="E536" s="14"/>
      <c r="F536" s="14"/>
      <c r="G536" s="14"/>
      <c r="H536" s="14"/>
      <c r="I536" s="14"/>
      <c r="J536" s="19" t="s">
        <v>367</v>
      </c>
      <c r="K536" s="20">
        <f>SUM(J532:J535)*1</f>
        <v>81.5</v>
      </c>
      <c r="L536" s="18">
        <v>15.78</v>
      </c>
      <c r="M536" s="20">
        <f>ROUND(K536*L536,2)</f>
        <v>1286.07</v>
      </c>
    </row>
    <row r="537" spans="1:13" ht="1.05" customHeight="1" x14ac:dyDescent="0.3">
      <c r="A537" s="21"/>
      <c r="B537" s="21"/>
      <c r="C537" s="21"/>
      <c r="D537" s="27"/>
      <c r="E537" s="21"/>
      <c r="F537" s="21"/>
      <c r="G537" s="21"/>
      <c r="H537" s="21"/>
      <c r="I537" s="21"/>
      <c r="J537" s="21"/>
      <c r="K537" s="21"/>
      <c r="L537" s="21"/>
      <c r="M537" s="21"/>
    </row>
    <row r="538" spans="1:13" x14ac:dyDescent="0.3">
      <c r="A538" s="12" t="s">
        <v>368</v>
      </c>
      <c r="B538" s="13" t="s">
        <v>22</v>
      </c>
      <c r="C538" s="13" t="s">
        <v>23</v>
      </c>
      <c r="D538" s="16" t="s">
        <v>369</v>
      </c>
      <c r="E538" s="14"/>
      <c r="F538" s="14"/>
      <c r="G538" s="14"/>
      <c r="H538" s="14"/>
      <c r="I538" s="14"/>
      <c r="J538" s="14"/>
      <c r="K538" s="15">
        <f>K554</f>
        <v>232</v>
      </c>
      <c r="L538" s="15">
        <f>L554</f>
        <v>40.74</v>
      </c>
      <c r="M538" s="15">
        <f>M554</f>
        <v>9451.68</v>
      </c>
    </row>
    <row r="539" spans="1:13" ht="43.2" x14ac:dyDescent="0.3">
      <c r="A539" s="14"/>
      <c r="B539" s="14"/>
      <c r="C539" s="14"/>
      <c r="D539" s="16" t="s">
        <v>370</v>
      </c>
      <c r="E539" s="14"/>
      <c r="F539" s="14"/>
      <c r="G539" s="14"/>
      <c r="H539" s="14"/>
      <c r="I539" s="14"/>
      <c r="J539" s="14"/>
      <c r="K539" s="14"/>
      <c r="L539" s="14"/>
      <c r="M539" s="14"/>
    </row>
    <row r="540" spans="1:13" x14ac:dyDescent="0.3">
      <c r="A540" s="14"/>
      <c r="B540" s="14"/>
      <c r="C540" s="13" t="s">
        <v>26</v>
      </c>
      <c r="D540" s="26"/>
      <c r="E540" s="13" t="s">
        <v>366</v>
      </c>
      <c r="F540" s="17"/>
      <c r="G540" s="18"/>
      <c r="H540" s="18"/>
      <c r="I540" s="18"/>
      <c r="J540" s="15">
        <f t="shared" ref="J540:J553" si="18">OR(F540&lt;&gt;0,G540&lt;&gt;0,H540&lt;&gt;0,I540&lt;&gt;0)*(F540 + (F540 = 0))*(G540 + (G540 = 0))*(H540 + (H540 = 0))*(I540 + (I540 = 0))</f>
        <v>0</v>
      </c>
      <c r="K540" s="14"/>
      <c r="L540" s="14"/>
      <c r="M540" s="14"/>
    </row>
    <row r="541" spans="1:13" x14ac:dyDescent="0.3">
      <c r="A541" s="14"/>
      <c r="B541" s="14"/>
      <c r="C541" s="13" t="s">
        <v>26</v>
      </c>
      <c r="D541" s="26"/>
      <c r="E541" s="13" t="s">
        <v>17</v>
      </c>
      <c r="F541" s="17">
        <v>1</v>
      </c>
      <c r="G541" s="18">
        <v>24</v>
      </c>
      <c r="H541" s="18">
        <v>0</v>
      </c>
      <c r="I541" s="18">
        <v>0</v>
      </c>
      <c r="J541" s="15">
        <f t="shared" si="18"/>
        <v>24</v>
      </c>
      <c r="K541" s="14"/>
      <c r="L541" s="14"/>
      <c r="M541" s="14"/>
    </row>
    <row r="542" spans="1:13" x14ac:dyDescent="0.3">
      <c r="A542" s="14"/>
      <c r="B542" s="14"/>
      <c r="C542" s="13" t="s">
        <v>26</v>
      </c>
      <c r="D542" s="26"/>
      <c r="E542" s="13" t="s">
        <v>17</v>
      </c>
      <c r="F542" s="17">
        <v>1</v>
      </c>
      <c r="G542" s="18">
        <v>15</v>
      </c>
      <c r="H542" s="18">
        <v>0</v>
      </c>
      <c r="I542" s="18">
        <v>0</v>
      </c>
      <c r="J542" s="15">
        <f t="shared" si="18"/>
        <v>15</v>
      </c>
      <c r="K542" s="14"/>
      <c r="L542" s="14"/>
      <c r="M542" s="14"/>
    </row>
    <row r="543" spans="1:13" x14ac:dyDescent="0.3">
      <c r="A543" s="14"/>
      <c r="B543" s="14"/>
      <c r="C543" s="13" t="s">
        <v>26</v>
      </c>
      <c r="D543" s="26"/>
      <c r="E543" s="13" t="s">
        <v>17</v>
      </c>
      <c r="F543" s="17">
        <v>1</v>
      </c>
      <c r="G543" s="18">
        <v>5</v>
      </c>
      <c r="H543" s="18">
        <v>0</v>
      </c>
      <c r="I543" s="18">
        <v>0</v>
      </c>
      <c r="J543" s="15">
        <f t="shared" si="18"/>
        <v>5</v>
      </c>
      <c r="K543" s="14"/>
      <c r="L543" s="14"/>
      <c r="M543" s="14"/>
    </row>
    <row r="544" spans="1:13" x14ac:dyDescent="0.3">
      <c r="A544" s="14"/>
      <c r="B544" s="14"/>
      <c r="C544" s="13" t="s">
        <v>26</v>
      </c>
      <c r="D544" s="26"/>
      <c r="E544" s="13" t="s">
        <v>17</v>
      </c>
      <c r="F544" s="17">
        <v>6</v>
      </c>
      <c r="G544" s="18">
        <v>1.5</v>
      </c>
      <c r="H544" s="18">
        <v>0</v>
      </c>
      <c r="I544" s="18">
        <v>0</v>
      </c>
      <c r="J544" s="15">
        <f t="shared" si="18"/>
        <v>9</v>
      </c>
      <c r="K544" s="14"/>
      <c r="L544" s="14"/>
      <c r="M544" s="14"/>
    </row>
    <row r="545" spans="1:13" x14ac:dyDescent="0.3">
      <c r="A545" s="14"/>
      <c r="B545" s="14"/>
      <c r="C545" s="13" t="s">
        <v>26</v>
      </c>
      <c r="D545" s="26"/>
      <c r="E545" s="13" t="s">
        <v>17</v>
      </c>
      <c r="F545" s="17">
        <v>1</v>
      </c>
      <c r="G545" s="18">
        <v>14</v>
      </c>
      <c r="H545" s="18">
        <v>0</v>
      </c>
      <c r="I545" s="18">
        <v>0</v>
      </c>
      <c r="J545" s="15">
        <f t="shared" si="18"/>
        <v>14</v>
      </c>
      <c r="K545" s="14"/>
      <c r="L545" s="14"/>
      <c r="M545" s="14"/>
    </row>
    <row r="546" spans="1:13" x14ac:dyDescent="0.3">
      <c r="A546" s="14"/>
      <c r="B546" s="14"/>
      <c r="C546" s="13" t="s">
        <v>26</v>
      </c>
      <c r="D546" s="26"/>
      <c r="E546" s="13" t="s">
        <v>17</v>
      </c>
      <c r="F546" s="17">
        <v>6</v>
      </c>
      <c r="G546" s="18">
        <v>1.5</v>
      </c>
      <c r="H546" s="18">
        <v>0</v>
      </c>
      <c r="I546" s="18">
        <v>0</v>
      </c>
      <c r="J546" s="15">
        <f t="shared" si="18"/>
        <v>9</v>
      </c>
      <c r="K546" s="14"/>
      <c r="L546" s="14"/>
      <c r="M546" s="14"/>
    </row>
    <row r="547" spans="1:13" x14ac:dyDescent="0.3">
      <c r="A547" s="14"/>
      <c r="B547" s="14"/>
      <c r="C547" s="13" t="s">
        <v>26</v>
      </c>
      <c r="D547" s="26"/>
      <c r="E547" s="13" t="s">
        <v>17</v>
      </c>
      <c r="F547" s="17">
        <v>1</v>
      </c>
      <c r="G547" s="18">
        <v>10.5</v>
      </c>
      <c r="H547" s="18">
        <v>0</v>
      </c>
      <c r="I547" s="18">
        <v>0</v>
      </c>
      <c r="J547" s="15">
        <f t="shared" si="18"/>
        <v>10.5</v>
      </c>
      <c r="K547" s="14"/>
      <c r="L547" s="14"/>
      <c r="M547" s="14"/>
    </row>
    <row r="548" spans="1:13" x14ac:dyDescent="0.3">
      <c r="A548" s="14"/>
      <c r="B548" s="14"/>
      <c r="C548" s="13" t="s">
        <v>26</v>
      </c>
      <c r="D548" s="26"/>
      <c r="E548" s="13" t="s">
        <v>17</v>
      </c>
      <c r="F548" s="17">
        <v>1</v>
      </c>
      <c r="G548" s="18">
        <v>13.5</v>
      </c>
      <c r="H548" s="18">
        <v>0</v>
      </c>
      <c r="I548" s="18">
        <v>0</v>
      </c>
      <c r="J548" s="15">
        <f t="shared" si="18"/>
        <v>13.5</v>
      </c>
      <c r="K548" s="14"/>
      <c r="L548" s="14"/>
      <c r="M548" s="14"/>
    </row>
    <row r="549" spans="1:13" x14ac:dyDescent="0.3">
      <c r="A549" s="14"/>
      <c r="B549" s="14"/>
      <c r="C549" s="13" t="s">
        <v>26</v>
      </c>
      <c r="D549" s="26"/>
      <c r="E549" s="13" t="s">
        <v>17</v>
      </c>
      <c r="F549" s="17">
        <v>1</v>
      </c>
      <c r="G549" s="18">
        <v>10</v>
      </c>
      <c r="H549" s="18">
        <v>0</v>
      </c>
      <c r="I549" s="18">
        <v>0</v>
      </c>
      <c r="J549" s="15">
        <f t="shared" si="18"/>
        <v>10</v>
      </c>
      <c r="K549" s="14"/>
      <c r="L549" s="14"/>
      <c r="M549" s="14"/>
    </row>
    <row r="550" spans="1:13" x14ac:dyDescent="0.3">
      <c r="A550" s="14"/>
      <c r="B550" s="14"/>
      <c r="C550" s="13" t="s">
        <v>26</v>
      </c>
      <c r="D550" s="26"/>
      <c r="E550" s="13" t="s">
        <v>17</v>
      </c>
      <c r="F550" s="17">
        <v>1</v>
      </c>
      <c r="G550" s="18">
        <v>2</v>
      </c>
      <c r="H550" s="18">
        <v>0</v>
      </c>
      <c r="I550" s="18">
        <v>0</v>
      </c>
      <c r="J550" s="15">
        <f t="shared" si="18"/>
        <v>2</v>
      </c>
      <c r="K550" s="14"/>
      <c r="L550" s="14"/>
      <c r="M550" s="14"/>
    </row>
    <row r="551" spans="1:13" x14ac:dyDescent="0.3">
      <c r="A551" s="14"/>
      <c r="B551" s="14"/>
      <c r="C551" s="13" t="s">
        <v>26</v>
      </c>
      <c r="D551" s="26"/>
      <c r="E551" s="13" t="s">
        <v>17</v>
      </c>
      <c r="F551" s="17">
        <v>2</v>
      </c>
      <c r="G551" s="18">
        <v>26</v>
      </c>
      <c r="H551" s="18">
        <v>0</v>
      </c>
      <c r="I551" s="18">
        <v>0</v>
      </c>
      <c r="J551" s="15">
        <f t="shared" si="18"/>
        <v>52</v>
      </c>
      <c r="K551" s="14"/>
      <c r="L551" s="14"/>
      <c r="M551" s="14"/>
    </row>
    <row r="552" spans="1:13" x14ac:dyDescent="0.3">
      <c r="A552" s="14"/>
      <c r="B552" s="14"/>
      <c r="C552" s="13" t="s">
        <v>26</v>
      </c>
      <c r="D552" s="26"/>
      <c r="E552" s="13" t="s">
        <v>17</v>
      </c>
      <c r="F552" s="17">
        <v>48</v>
      </c>
      <c r="G552" s="18">
        <v>1</v>
      </c>
      <c r="H552" s="18">
        <v>0</v>
      </c>
      <c r="I552" s="18">
        <v>0</v>
      </c>
      <c r="J552" s="15">
        <f t="shared" si="18"/>
        <v>48</v>
      </c>
      <c r="K552" s="14"/>
      <c r="L552" s="14"/>
      <c r="M552" s="14"/>
    </row>
    <row r="553" spans="1:13" x14ac:dyDescent="0.3">
      <c r="A553" s="14"/>
      <c r="B553" s="14"/>
      <c r="C553" s="13" t="s">
        <v>26</v>
      </c>
      <c r="D553" s="26"/>
      <c r="E553" s="13" t="s">
        <v>17</v>
      </c>
      <c r="F553" s="17">
        <v>1</v>
      </c>
      <c r="G553" s="18">
        <v>20</v>
      </c>
      <c r="H553" s="18">
        <v>0</v>
      </c>
      <c r="I553" s="18">
        <v>0</v>
      </c>
      <c r="J553" s="15">
        <f t="shared" si="18"/>
        <v>20</v>
      </c>
      <c r="K553" s="14"/>
      <c r="L553" s="14"/>
      <c r="M553" s="14"/>
    </row>
    <row r="554" spans="1:13" x14ac:dyDescent="0.3">
      <c r="A554" s="14"/>
      <c r="B554" s="14"/>
      <c r="C554" s="14"/>
      <c r="D554" s="26"/>
      <c r="E554" s="14"/>
      <c r="F554" s="14"/>
      <c r="G554" s="14"/>
      <c r="H554" s="14"/>
      <c r="I554" s="14"/>
      <c r="J554" s="19" t="s">
        <v>371</v>
      </c>
      <c r="K554" s="20">
        <f>SUM(J540:J553)*1</f>
        <v>232</v>
      </c>
      <c r="L554" s="18">
        <v>40.74</v>
      </c>
      <c r="M554" s="20">
        <f>ROUND(K554*L554,2)</f>
        <v>9451.68</v>
      </c>
    </row>
    <row r="555" spans="1:13" ht="1.05" customHeight="1" x14ac:dyDescent="0.3">
      <c r="A555" s="21"/>
      <c r="B555" s="21"/>
      <c r="C555" s="21"/>
      <c r="D555" s="27"/>
      <c r="E555" s="21"/>
      <c r="F555" s="21"/>
      <c r="G555" s="21"/>
      <c r="H555" s="21"/>
      <c r="I555" s="21"/>
      <c r="J555" s="21"/>
      <c r="K555" s="21"/>
      <c r="L555" s="21"/>
      <c r="M555" s="21"/>
    </row>
    <row r="556" spans="1:13" x14ac:dyDescent="0.3">
      <c r="A556" s="12" t="s">
        <v>372</v>
      </c>
      <c r="B556" s="13" t="s">
        <v>22</v>
      </c>
      <c r="C556" s="13" t="s">
        <v>23</v>
      </c>
      <c r="D556" s="16" t="s">
        <v>373</v>
      </c>
      <c r="E556" s="14"/>
      <c r="F556" s="14"/>
      <c r="G556" s="14"/>
      <c r="H556" s="14"/>
      <c r="I556" s="14"/>
      <c r="J556" s="14"/>
      <c r="K556" s="15">
        <f>K562</f>
        <v>13.26</v>
      </c>
      <c r="L556" s="15">
        <f>L562</f>
        <v>74.09</v>
      </c>
      <c r="M556" s="15">
        <f>M562</f>
        <v>982.43</v>
      </c>
    </row>
    <row r="557" spans="1:13" ht="54" x14ac:dyDescent="0.3">
      <c r="A557" s="14"/>
      <c r="B557" s="14"/>
      <c r="C557" s="14"/>
      <c r="D557" s="16" t="s">
        <v>374</v>
      </c>
      <c r="E557" s="14"/>
      <c r="F557" s="14"/>
      <c r="G557" s="14"/>
      <c r="H557" s="14"/>
      <c r="I557" s="14"/>
      <c r="J557" s="14"/>
      <c r="K557" s="14"/>
      <c r="L557" s="14"/>
      <c r="M557" s="14"/>
    </row>
    <row r="558" spans="1:13" x14ac:dyDescent="0.3">
      <c r="A558" s="14"/>
      <c r="B558" s="14"/>
      <c r="C558" s="13" t="s">
        <v>26</v>
      </c>
      <c r="D558" s="26"/>
      <c r="E558" s="13" t="s">
        <v>375</v>
      </c>
      <c r="F558" s="17"/>
      <c r="G558" s="18"/>
      <c r="H558" s="18"/>
      <c r="I558" s="18"/>
      <c r="J558" s="15">
        <f>OR(F558&lt;&gt;0,G558&lt;&gt;0,H558&lt;&gt;0,I558&lt;&gt;0)*(F558 + (F558 = 0))*(G558 + (G558 = 0))*(H558 + (H558 = 0))*(I558 + (I558 = 0))</f>
        <v>0</v>
      </c>
      <c r="K558" s="14"/>
      <c r="L558" s="14"/>
      <c r="M558" s="14"/>
    </row>
    <row r="559" spans="1:13" x14ac:dyDescent="0.3">
      <c r="A559" s="14"/>
      <c r="B559" s="14"/>
      <c r="C559" s="13" t="s">
        <v>26</v>
      </c>
      <c r="D559" s="26"/>
      <c r="E559" s="13" t="s">
        <v>17</v>
      </c>
      <c r="F559" s="17">
        <v>1</v>
      </c>
      <c r="G559" s="18">
        <v>1.8</v>
      </c>
      <c r="H559" s="18">
        <v>0</v>
      </c>
      <c r="I559" s="18">
        <v>1.2</v>
      </c>
      <c r="J559" s="15">
        <f>OR(F559&lt;&gt;0,G559&lt;&gt;0,H559&lt;&gt;0,I559&lt;&gt;0)*(F559 + (F559 = 0))*(G559 + (G559 = 0))*(H559 + (H559 = 0))*(I559 + (I559 = 0))</f>
        <v>2.16</v>
      </c>
      <c r="K559" s="14"/>
      <c r="L559" s="14"/>
      <c r="M559" s="14"/>
    </row>
    <row r="560" spans="1:13" x14ac:dyDescent="0.3">
      <c r="A560" s="14"/>
      <c r="B560" s="14"/>
      <c r="C560" s="13" t="s">
        <v>26</v>
      </c>
      <c r="D560" s="26"/>
      <c r="E560" s="13" t="s">
        <v>17</v>
      </c>
      <c r="F560" s="17">
        <v>1</v>
      </c>
      <c r="G560" s="18">
        <v>4.95</v>
      </c>
      <c r="H560" s="18">
        <v>0</v>
      </c>
      <c r="I560" s="18">
        <v>1.2</v>
      </c>
      <c r="J560" s="15">
        <f>OR(F560&lt;&gt;0,G560&lt;&gt;0,H560&lt;&gt;0,I560&lt;&gt;0)*(F560 + (F560 = 0))*(G560 + (G560 = 0))*(H560 + (H560 = 0))*(I560 + (I560 = 0))</f>
        <v>5.94</v>
      </c>
      <c r="K560" s="14"/>
      <c r="L560" s="14"/>
      <c r="M560" s="14"/>
    </row>
    <row r="561" spans="1:13" x14ac:dyDescent="0.3">
      <c r="A561" s="14"/>
      <c r="B561" s="14"/>
      <c r="C561" s="13" t="s">
        <v>26</v>
      </c>
      <c r="D561" s="26"/>
      <c r="E561" s="13" t="s">
        <v>17</v>
      </c>
      <c r="F561" s="17">
        <v>1</v>
      </c>
      <c r="G561" s="18">
        <v>4.3</v>
      </c>
      <c r="H561" s="18">
        <v>0</v>
      </c>
      <c r="I561" s="18">
        <v>1.2</v>
      </c>
      <c r="J561" s="15">
        <f>OR(F561&lt;&gt;0,G561&lt;&gt;0,H561&lt;&gt;0,I561&lt;&gt;0)*(F561 + (F561 = 0))*(G561 + (G561 = 0))*(H561 + (H561 = 0))*(I561 + (I561 = 0))</f>
        <v>5.16</v>
      </c>
      <c r="K561" s="14"/>
      <c r="L561" s="14"/>
      <c r="M561" s="14"/>
    </row>
    <row r="562" spans="1:13" x14ac:dyDescent="0.3">
      <c r="A562" s="14"/>
      <c r="B562" s="14"/>
      <c r="C562" s="14"/>
      <c r="D562" s="26"/>
      <c r="E562" s="14"/>
      <c r="F562" s="14"/>
      <c r="G562" s="14"/>
      <c r="H562" s="14"/>
      <c r="I562" s="14"/>
      <c r="J562" s="19" t="s">
        <v>376</v>
      </c>
      <c r="K562" s="20">
        <f>SUM(J558:J561)*1</f>
        <v>13.26</v>
      </c>
      <c r="L562" s="18">
        <v>74.09</v>
      </c>
      <c r="M562" s="20">
        <f>ROUND(K562*L562,2)</f>
        <v>982.43</v>
      </c>
    </row>
    <row r="563" spans="1:13" ht="1.05" customHeight="1" x14ac:dyDescent="0.3">
      <c r="A563" s="21"/>
      <c r="B563" s="21"/>
      <c r="C563" s="21"/>
      <c r="D563" s="27"/>
      <c r="E563" s="21"/>
      <c r="F563" s="21"/>
      <c r="G563" s="21"/>
      <c r="H563" s="21"/>
      <c r="I563" s="21"/>
      <c r="J563" s="21"/>
      <c r="K563" s="21"/>
      <c r="L563" s="21"/>
      <c r="M563" s="21"/>
    </row>
    <row r="564" spans="1:13" x14ac:dyDescent="0.3">
      <c r="A564" s="12" t="s">
        <v>377</v>
      </c>
      <c r="B564" s="13" t="s">
        <v>22</v>
      </c>
      <c r="C564" s="13" t="s">
        <v>23</v>
      </c>
      <c r="D564" s="16" t="s">
        <v>378</v>
      </c>
      <c r="E564" s="14"/>
      <c r="F564" s="14"/>
      <c r="G564" s="14"/>
      <c r="H564" s="14"/>
      <c r="I564" s="14"/>
      <c r="J564" s="14"/>
      <c r="K564" s="15">
        <f>K594</f>
        <v>76.62</v>
      </c>
      <c r="L564" s="15">
        <f>L594</f>
        <v>54.9</v>
      </c>
      <c r="M564" s="15">
        <f>M594</f>
        <v>4206.4399999999996</v>
      </c>
    </row>
    <row r="565" spans="1:13" ht="54" x14ac:dyDescent="0.3">
      <c r="A565" s="14"/>
      <c r="B565" s="14"/>
      <c r="C565" s="14"/>
      <c r="D565" s="16" t="s">
        <v>379</v>
      </c>
      <c r="E565" s="14"/>
      <c r="F565" s="14"/>
      <c r="G565" s="14"/>
      <c r="H565" s="14"/>
      <c r="I565" s="14"/>
      <c r="J565" s="14"/>
      <c r="K565" s="14"/>
      <c r="L565" s="14"/>
      <c r="M565" s="14"/>
    </row>
    <row r="566" spans="1:13" x14ac:dyDescent="0.3">
      <c r="A566" s="14"/>
      <c r="B566" s="14"/>
      <c r="C566" s="13" t="s">
        <v>26</v>
      </c>
      <c r="D566" s="26"/>
      <c r="E566" s="13" t="s">
        <v>380</v>
      </c>
      <c r="F566" s="17"/>
      <c r="G566" s="18"/>
      <c r="H566" s="18"/>
      <c r="I566" s="18"/>
      <c r="J566" s="15">
        <f t="shared" ref="J566:J593" si="19">OR(F566&lt;&gt;0,G566&lt;&gt;0,H566&lt;&gt;0,I566&lt;&gt;0)*(F566 + (F566 = 0))*(G566 + (G566 = 0))*(H566 + (H566 = 0))*(I566 + (I566 = 0))</f>
        <v>0</v>
      </c>
      <c r="K566" s="14"/>
      <c r="L566" s="14"/>
      <c r="M566" s="14"/>
    </row>
    <row r="567" spans="1:13" x14ac:dyDescent="0.3">
      <c r="A567" s="14"/>
      <c r="B567" s="14"/>
      <c r="C567" s="13" t="s">
        <v>26</v>
      </c>
      <c r="D567" s="26"/>
      <c r="E567" s="13" t="s">
        <v>17</v>
      </c>
      <c r="F567" s="17">
        <v>1</v>
      </c>
      <c r="G567" s="18">
        <v>16.3</v>
      </c>
      <c r="H567" s="18">
        <v>0</v>
      </c>
      <c r="I567" s="18">
        <v>0.3</v>
      </c>
      <c r="J567" s="15">
        <f t="shared" si="19"/>
        <v>4.8899999999999997</v>
      </c>
      <c r="K567" s="14"/>
      <c r="L567" s="14"/>
      <c r="M567" s="14"/>
    </row>
    <row r="568" spans="1:13" x14ac:dyDescent="0.3">
      <c r="A568" s="14"/>
      <c r="B568" s="14"/>
      <c r="C568" s="13" t="s">
        <v>26</v>
      </c>
      <c r="D568" s="26"/>
      <c r="E568" s="13" t="s">
        <v>17</v>
      </c>
      <c r="F568" s="17">
        <v>1</v>
      </c>
      <c r="G568" s="18">
        <v>13.5</v>
      </c>
      <c r="H568" s="18">
        <v>0</v>
      </c>
      <c r="I568" s="18">
        <v>0.3</v>
      </c>
      <c r="J568" s="15">
        <f t="shared" si="19"/>
        <v>4.05</v>
      </c>
      <c r="K568" s="14"/>
      <c r="L568" s="14"/>
      <c r="M568" s="14"/>
    </row>
    <row r="569" spans="1:13" x14ac:dyDescent="0.3">
      <c r="A569" s="14"/>
      <c r="B569" s="14"/>
      <c r="C569" s="13" t="s">
        <v>26</v>
      </c>
      <c r="D569" s="26"/>
      <c r="E569" s="13" t="s">
        <v>17</v>
      </c>
      <c r="F569" s="17">
        <v>1</v>
      </c>
      <c r="G569" s="18">
        <v>26</v>
      </c>
      <c r="H569" s="18">
        <v>0</v>
      </c>
      <c r="I569" s="18">
        <v>0.3</v>
      </c>
      <c r="J569" s="15">
        <f t="shared" si="19"/>
        <v>7.8</v>
      </c>
      <c r="K569" s="14"/>
      <c r="L569" s="14"/>
      <c r="M569" s="14"/>
    </row>
    <row r="570" spans="1:13" x14ac:dyDescent="0.3">
      <c r="A570" s="14"/>
      <c r="B570" s="14"/>
      <c r="C570" s="13" t="s">
        <v>26</v>
      </c>
      <c r="D570" s="26"/>
      <c r="E570" s="13" t="s">
        <v>17</v>
      </c>
      <c r="F570" s="17">
        <v>1</v>
      </c>
      <c r="G570" s="18">
        <v>1.9</v>
      </c>
      <c r="H570" s="18">
        <v>0</v>
      </c>
      <c r="I570" s="18">
        <v>0.3</v>
      </c>
      <c r="J570" s="15">
        <f t="shared" si="19"/>
        <v>0.56999999999999995</v>
      </c>
      <c r="K570" s="14"/>
      <c r="L570" s="14"/>
      <c r="M570" s="14"/>
    </row>
    <row r="571" spans="1:13" x14ac:dyDescent="0.3">
      <c r="A571" s="14"/>
      <c r="B571" s="14"/>
      <c r="C571" s="13" t="s">
        <v>26</v>
      </c>
      <c r="D571" s="26"/>
      <c r="E571" s="13" t="s">
        <v>17</v>
      </c>
      <c r="F571" s="17">
        <v>1</v>
      </c>
      <c r="G571" s="18">
        <v>3.1</v>
      </c>
      <c r="H571" s="18">
        <v>0</v>
      </c>
      <c r="I571" s="18">
        <v>0.08</v>
      </c>
      <c r="J571" s="15">
        <f t="shared" si="19"/>
        <v>0.25</v>
      </c>
      <c r="K571" s="14"/>
      <c r="L571" s="14"/>
      <c r="M571" s="14"/>
    </row>
    <row r="572" spans="1:13" x14ac:dyDescent="0.3">
      <c r="A572" s="14"/>
      <c r="B572" s="14"/>
      <c r="C572" s="13" t="s">
        <v>26</v>
      </c>
      <c r="D572" s="26"/>
      <c r="E572" s="13" t="s">
        <v>17</v>
      </c>
      <c r="F572" s="17">
        <v>1</v>
      </c>
      <c r="G572" s="18">
        <v>15.25</v>
      </c>
      <c r="H572" s="18">
        <v>0</v>
      </c>
      <c r="I572" s="18">
        <v>0.3</v>
      </c>
      <c r="J572" s="15">
        <f t="shared" si="19"/>
        <v>4.58</v>
      </c>
      <c r="K572" s="14"/>
      <c r="L572" s="14"/>
      <c r="M572" s="14"/>
    </row>
    <row r="573" spans="1:13" x14ac:dyDescent="0.3">
      <c r="A573" s="14"/>
      <c r="B573" s="14"/>
      <c r="C573" s="13" t="s">
        <v>26</v>
      </c>
      <c r="D573" s="26"/>
      <c r="E573" s="13" t="s">
        <v>17</v>
      </c>
      <c r="F573" s="17">
        <v>1</v>
      </c>
      <c r="G573" s="18">
        <v>2.6</v>
      </c>
      <c r="H573" s="18">
        <v>0</v>
      </c>
      <c r="I573" s="18">
        <v>0.08</v>
      </c>
      <c r="J573" s="15">
        <f t="shared" si="19"/>
        <v>0.21</v>
      </c>
      <c r="K573" s="14"/>
      <c r="L573" s="14"/>
      <c r="M573" s="14"/>
    </row>
    <row r="574" spans="1:13" x14ac:dyDescent="0.3">
      <c r="A574" s="14"/>
      <c r="B574" s="14"/>
      <c r="C574" s="13" t="s">
        <v>26</v>
      </c>
      <c r="D574" s="26"/>
      <c r="E574" s="13" t="s">
        <v>17</v>
      </c>
      <c r="F574" s="17">
        <v>1</v>
      </c>
      <c r="G574" s="18">
        <v>5.6</v>
      </c>
      <c r="H574" s="18">
        <v>0</v>
      </c>
      <c r="I574" s="18">
        <v>0.3</v>
      </c>
      <c r="J574" s="15">
        <f t="shared" si="19"/>
        <v>1.68</v>
      </c>
      <c r="K574" s="14"/>
      <c r="L574" s="14"/>
      <c r="M574" s="14"/>
    </row>
    <row r="575" spans="1:13" x14ac:dyDescent="0.3">
      <c r="A575" s="14"/>
      <c r="B575" s="14"/>
      <c r="C575" s="13" t="s">
        <v>26</v>
      </c>
      <c r="D575" s="26"/>
      <c r="E575" s="13" t="s">
        <v>17</v>
      </c>
      <c r="F575" s="17">
        <v>1</v>
      </c>
      <c r="G575" s="18">
        <v>3.75</v>
      </c>
      <c r="H575" s="18">
        <v>0</v>
      </c>
      <c r="I575" s="18">
        <v>0.3</v>
      </c>
      <c r="J575" s="15">
        <f t="shared" si="19"/>
        <v>1.1299999999999999</v>
      </c>
      <c r="K575" s="14"/>
      <c r="L575" s="14"/>
      <c r="M575" s="14"/>
    </row>
    <row r="576" spans="1:13" x14ac:dyDescent="0.3">
      <c r="A576" s="14"/>
      <c r="B576" s="14"/>
      <c r="C576" s="13" t="s">
        <v>26</v>
      </c>
      <c r="D576" s="26"/>
      <c r="E576" s="13" t="s">
        <v>17</v>
      </c>
      <c r="F576" s="17">
        <v>1</v>
      </c>
      <c r="G576" s="18">
        <v>8.0500000000000007</v>
      </c>
      <c r="H576" s="18">
        <v>0</v>
      </c>
      <c r="I576" s="18">
        <v>0.3</v>
      </c>
      <c r="J576" s="15">
        <f t="shared" si="19"/>
        <v>2.42</v>
      </c>
      <c r="K576" s="14"/>
      <c r="L576" s="14"/>
      <c r="M576" s="14"/>
    </row>
    <row r="577" spans="1:13" x14ac:dyDescent="0.3">
      <c r="A577" s="14"/>
      <c r="B577" s="14"/>
      <c r="C577" s="13" t="s">
        <v>26</v>
      </c>
      <c r="D577" s="26"/>
      <c r="E577" s="13" t="s">
        <v>17</v>
      </c>
      <c r="F577" s="17">
        <v>1</v>
      </c>
      <c r="G577" s="18">
        <v>2</v>
      </c>
      <c r="H577" s="18">
        <v>0</v>
      </c>
      <c r="I577" s="18">
        <v>0.3</v>
      </c>
      <c r="J577" s="15">
        <f t="shared" si="19"/>
        <v>0.6</v>
      </c>
      <c r="K577" s="14"/>
      <c r="L577" s="14"/>
      <c r="M577" s="14"/>
    </row>
    <row r="578" spans="1:13" x14ac:dyDescent="0.3">
      <c r="A578" s="14"/>
      <c r="B578" s="14"/>
      <c r="C578" s="13" t="s">
        <v>26</v>
      </c>
      <c r="D578" s="26"/>
      <c r="E578" s="13" t="s">
        <v>17</v>
      </c>
      <c r="F578" s="17">
        <v>1</v>
      </c>
      <c r="G578" s="18">
        <v>7.7</v>
      </c>
      <c r="H578" s="18">
        <v>0</v>
      </c>
      <c r="I578" s="18">
        <v>0.3</v>
      </c>
      <c r="J578" s="15">
        <f t="shared" si="19"/>
        <v>2.31</v>
      </c>
      <c r="K578" s="14"/>
      <c r="L578" s="14"/>
      <c r="M578" s="14"/>
    </row>
    <row r="579" spans="1:13" x14ac:dyDescent="0.3">
      <c r="A579" s="14"/>
      <c r="B579" s="14"/>
      <c r="C579" s="13" t="s">
        <v>26</v>
      </c>
      <c r="D579" s="26"/>
      <c r="E579" s="13" t="s">
        <v>17</v>
      </c>
      <c r="F579" s="17">
        <v>1</v>
      </c>
      <c r="G579" s="18">
        <v>5.45</v>
      </c>
      <c r="H579" s="18">
        <v>0</v>
      </c>
      <c r="I579" s="18">
        <v>0.3</v>
      </c>
      <c r="J579" s="15">
        <f t="shared" si="19"/>
        <v>1.64</v>
      </c>
      <c r="K579" s="14"/>
      <c r="L579" s="14"/>
      <c r="M579" s="14"/>
    </row>
    <row r="580" spans="1:13" x14ac:dyDescent="0.3">
      <c r="A580" s="14"/>
      <c r="B580" s="14"/>
      <c r="C580" s="13" t="s">
        <v>26</v>
      </c>
      <c r="D580" s="26"/>
      <c r="E580" s="13" t="s">
        <v>17</v>
      </c>
      <c r="F580" s="17">
        <v>1</v>
      </c>
      <c r="G580" s="18">
        <v>5.65</v>
      </c>
      <c r="H580" s="18">
        <v>0</v>
      </c>
      <c r="I580" s="18">
        <v>0.3</v>
      </c>
      <c r="J580" s="15">
        <f t="shared" si="19"/>
        <v>1.7</v>
      </c>
      <c r="K580" s="14"/>
      <c r="L580" s="14"/>
      <c r="M580" s="14"/>
    </row>
    <row r="581" spans="1:13" x14ac:dyDescent="0.3">
      <c r="A581" s="14"/>
      <c r="B581" s="14"/>
      <c r="C581" s="13" t="s">
        <v>26</v>
      </c>
      <c r="D581" s="26"/>
      <c r="E581" s="13" t="s">
        <v>17</v>
      </c>
      <c r="F581" s="17">
        <v>1</v>
      </c>
      <c r="G581" s="18">
        <v>9.0500000000000007</v>
      </c>
      <c r="H581" s="18">
        <v>0</v>
      </c>
      <c r="I581" s="18">
        <v>0.3</v>
      </c>
      <c r="J581" s="15">
        <f t="shared" si="19"/>
        <v>2.72</v>
      </c>
      <c r="K581" s="14"/>
      <c r="L581" s="14"/>
      <c r="M581" s="14"/>
    </row>
    <row r="582" spans="1:13" x14ac:dyDescent="0.3">
      <c r="A582" s="14"/>
      <c r="B582" s="14"/>
      <c r="C582" s="13" t="s">
        <v>26</v>
      </c>
      <c r="D582" s="26"/>
      <c r="E582" s="13" t="s">
        <v>17</v>
      </c>
      <c r="F582" s="17">
        <v>1</v>
      </c>
      <c r="G582" s="18">
        <v>6.2</v>
      </c>
      <c r="H582" s="18">
        <v>0</v>
      </c>
      <c r="I582" s="18">
        <v>0.3</v>
      </c>
      <c r="J582" s="15">
        <f t="shared" si="19"/>
        <v>1.86</v>
      </c>
      <c r="K582" s="14"/>
      <c r="L582" s="14"/>
      <c r="M582" s="14"/>
    </row>
    <row r="583" spans="1:13" x14ac:dyDescent="0.3">
      <c r="A583" s="14"/>
      <c r="B583" s="14"/>
      <c r="C583" s="13" t="s">
        <v>26</v>
      </c>
      <c r="D583" s="26"/>
      <c r="E583" s="13" t="s">
        <v>17</v>
      </c>
      <c r="F583" s="17">
        <v>1</v>
      </c>
      <c r="G583" s="18">
        <v>13.05</v>
      </c>
      <c r="H583" s="18">
        <v>0</v>
      </c>
      <c r="I583" s="18">
        <v>0.35</v>
      </c>
      <c r="J583" s="15">
        <f t="shared" si="19"/>
        <v>4.57</v>
      </c>
      <c r="K583" s="14"/>
      <c r="L583" s="14"/>
      <c r="M583" s="14"/>
    </row>
    <row r="584" spans="1:13" x14ac:dyDescent="0.3">
      <c r="A584" s="14"/>
      <c r="B584" s="14"/>
      <c r="C584" s="13" t="s">
        <v>26</v>
      </c>
      <c r="D584" s="26"/>
      <c r="E584" s="13" t="s">
        <v>17</v>
      </c>
      <c r="F584" s="17">
        <v>1</v>
      </c>
      <c r="G584" s="18">
        <v>38.5</v>
      </c>
      <c r="H584" s="18">
        <v>0</v>
      </c>
      <c r="I584" s="18">
        <v>0.35</v>
      </c>
      <c r="J584" s="15">
        <f t="shared" si="19"/>
        <v>13.48</v>
      </c>
      <c r="K584" s="14"/>
      <c r="L584" s="14"/>
      <c r="M584" s="14"/>
    </row>
    <row r="585" spans="1:13" x14ac:dyDescent="0.3">
      <c r="A585" s="14"/>
      <c r="B585" s="14"/>
      <c r="C585" s="13" t="s">
        <v>26</v>
      </c>
      <c r="D585" s="26"/>
      <c r="E585" s="13" t="s">
        <v>17</v>
      </c>
      <c r="F585" s="17">
        <v>1</v>
      </c>
      <c r="G585" s="18">
        <v>15.25</v>
      </c>
      <c r="H585" s="18">
        <v>0</v>
      </c>
      <c r="I585" s="18">
        <v>0.35</v>
      </c>
      <c r="J585" s="15">
        <f t="shared" si="19"/>
        <v>5.34</v>
      </c>
      <c r="K585" s="14"/>
      <c r="L585" s="14"/>
      <c r="M585" s="14"/>
    </row>
    <row r="586" spans="1:13" x14ac:dyDescent="0.3">
      <c r="A586" s="14"/>
      <c r="B586" s="14"/>
      <c r="C586" s="13" t="s">
        <v>26</v>
      </c>
      <c r="D586" s="26"/>
      <c r="E586" s="13" t="s">
        <v>17</v>
      </c>
      <c r="F586" s="17">
        <v>1</v>
      </c>
      <c r="G586" s="18">
        <v>0.9</v>
      </c>
      <c r="H586" s="18">
        <v>0</v>
      </c>
      <c r="I586" s="18">
        <v>0.35</v>
      </c>
      <c r="J586" s="15">
        <f t="shared" si="19"/>
        <v>0.32</v>
      </c>
      <c r="K586" s="14"/>
      <c r="L586" s="14"/>
      <c r="M586" s="14"/>
    </row>
    <row r="587" spans="1:13" x14ac:dyDescent="0.3">
      <c r="A587" s="14"/>
      <c r="B587" s="14"/>
      <c r="C587" s="13" t="s">
        <v>26</v>
      </c>
      <c r="D587" s="26"/>
      <c r="E587" s="13" t="s">
        <v>17</v>
      </c>
      <c r="F587" s="17">
        <v>1</v>
      </c>
      <c r="G587" s="18">
        <v>2.15</v>
      </c>
      <c r="H587" s="18">
        <v>0</v>
      </c>
      <c r="I587" s="18">
        <v>0.1</v>
      </c>
      <c r="J587" s="15">
        <f t="shared" si="19"/>
        <v>0.22</v>
      </c>
      <c r="K587" s="14"/>
      <c r="L587" s="14"/>
      <c r="M587" s="14"/>
    </row>
    <row r="588" spans="1:13" x14ac:dyDescent="0.3">
      <c r="A588" s="14"/>
      <c r="B588" s="14"/>
      <c r="C588" s="13" t="s">
        <v>26</v>
      </c>
      <c r="D588" s="26"/>
      <c r="E588" s="13" t="s">
        <v>17</v>
      </c>
      <c r="F588" s="17">
        <v>1</v>
      </c>
      <c r="G588" s="18">
        <v>18.25</v>
      </c>
      <c r="H588" s="18">
        <v>0</v>
      </c>
      <c r="I588" s="18">
        <v>0.4</v>
      </c>
      <c r="J588" s="15">
        <f t="shared" si="19"/>
        <v>7.3</v>
      </c>
      <c r="K588" s="14"/>
      <c r="L588" s="14"/>
      <c r="M588" s="14"/>
    </row>
    <row r="589" spans="1:13" x14ac:dyDescent="0.3">
      <c r="A589" s="14"/>
      <c r="B589" s="14"/>
      <c r="C589" s="13" t="s">
        <v>26</v>
      </c>
      <c r="D589" s="26"/>
      <c r="E589" s="13" t="s">
        <v>17</v>
      </c>
      <c r="F589" s="17">
        <v>1</v>
      </c>
      <c r="G589" s="18">
        <v>10.65</v>
      </c>
      <c r="H589" s="18">
        <v>0</v>
      </c>
      <c r="I589" s="18">
        <v>0.1</v>
      </c>
      <c r="J589" s="15">
        <f t="shared" si="19"/>
        <v>1.07</v>
      </c>
      <c r="K589" s="14"/>
      <c r="L589" s="14"/>
      <c r="M589" s="14"/>
    </row>
    <row r="590" spans="1:13" x14ac:dyDescent="0.3">
      <c r="A590" s="14"/>
      <c r="B590" s="14"/>
      <c r="C590" s="13" t="s">
        <v>26</v>
      </c>
      <c r="D590" s="26"/>
      <c r="E590" s="13" t="s">
        <v>17</v>
      </c>
      <c r="F590" s="17">
        <v>1</v>
      </c>
      <c r="G590" s="18">
        <v>10.8</v>
      </c>
      <c r="H590" s="18">
        <v>0</v>
      </c>
      <c r="I590" s="18">
        <v>0.1</v>
      </c>
      <c r="J590" s="15">
        <f t="shared" si="19"/>
        <v>1.08</v>
      </c>
      <c r="K590" s="14"/>
      <c r="L590" s="14"/>
      <c r="M590" s="14"/>
    </row>
    <row r="591" spans="1:13" x14ac:dyDescent="0.3">
      <c r="A591" s="14"/>
      <c r="B591" s="14"/>
      <c r="C591" s="13" t="s">
        <v>26</v>
      </c>
      <c r="D591" s="26"/>
      <c r="E591" s="13" t="s">
        <v>17</v>
      </c>
      <c r="F591" s="17">
        <v>1</v>
      </c>
      <c r="G591" s="18">
        <v>0.8</v>
      </c>
      <c r="H591" s="18">
        <v>0</v>
      </c>
      <c r="I591" s="18">
        <v>0.4</v>
      </c>
      <c r="J591" s="15">
        <f t="shared" si="19"/>
        <v>0.32</v>
      </c>
      <c r="K591" s="14"/>
      <c r="L591" s="14"/>
      <c r="M591" s="14"/>
    </row>
    <row r="592" spans="1:13" x14ac:dyDescent="0.3">
      <c r="A592" s="14"/>
      <c r="B592" s="14"/>
      <c r="C592" s="13" t="s">
        <v>26</v>
      </c>
      <c r="D592" s="26"/>
      <c r="E592" s="13" t="s">
        <v>17</v>
      </c>
      <c r="F592" s="17">
        <v>1</v>
      </c>
      <c r="G592" s="18">
        <v>10.3</v>
      </c>
      <c r="H592" s="18">
        <v>0</v>
      </c>
      <c r="I592" s="18">
        <v>0.1</v>
      </c>
      <c r="J592" s="15">
        <f t="shared" si="19"/>
        <v>1.03</v>
      </c>
      <c r="K592" s="14"/>
      <c r="L592" s="14"/>
      <c r="M592" s="14"/>
    </row>
    <row r="593" spans="1:13" x14ac:dyDescent="0.3">
      <c r="A593" s="14"/>
      <c r="B593" s="14"/>
      <c r="C593" s="13" t="s">
        <v>26</v>
      </c>
      <c r="D593" s="26"/>
      <c r="E593" s="13" t="s">
        <v>17</v>
      </c>
      <c r="F593" s="17">
        <v>1</v>
      </c>
      <c r="G593" s="18">
        <v>8.6999999999999993</v>
      </c>
      <c r="H593" s="18">
        <v>0</v>
      </c>
      <c r="I593" s="18">
        <v>0.4</v>
      </c>
      <c r="J593" s="15">
        <f t="shared" si="19"/>
        <v>3.48</v>
      </c>
      <c r="K593" s="14"/>
      <c r="L593" s="14"/>
      <c r="M593" s="14"/>
    </row>
    <row r="594" spans="1:13" x14ac:dyDescent="0.3">
      <c r="A594" s="14"/>
      <c r="B594" s="14"/>
      <c r="C594" s="14"/>
      <c r="D594" s="26"/>
      <c r="E594" s="14"/>
      <c r="F594" s="14"/>
      <c r="G594" s="14"/>
      <c r="H594" s="14"/>
      <c r="I594" s="14"/>
      <c r="J594" s="19" t="s">
        <v>381</v>
      </c>
      <c r="K594" s="20">
        <f>SUM(J566:J593)*1</f>
        <v>76.62</v>
      </c>
      <c r="L594" s="18">
        <v>54.9</v>
      </c>
      <c r="M594" s="20">
        <f>ROUND(K594*L594,2)</f>
        <v>4206.4399999999996</v>
      </c>
    </row>
    <row r="595" spans="1:13" ht="1.05" customHeight="1" x14ac:dyDescent="0.3">
      <c r="A595" s="21"/>
      <c r="B595" s="21"/>
      <c r="C595" s="21"/>
      <c r="D595" s="27"/>
      <c r="E595" s="21"/>
      <c r="F595" s="21"/>
      <c r="G595" s="21"/>
      <c r="H595" s="21"/>
      <c r="I595" s="21"/>
      <c r="J595" s="21"/>
      <c r="K595" s="21"/>
      <c r="L595" s="21"/>
      <c r="M595" s="21"/>
    </row>
    <row r="596" spans="1:13" x14ac:dyDescent="0.3">
      <c r="A596" s="12" t="s">
        <v>382</v>
      </c>
      <c r="B596" s="13" t="s">
        <v>22</v>
      </c>
      <c r="C596" s="13" t="s">
        <v>23</v>
      </c>
      <c r="D596" s="16" t="s">
        <v>383</v>
      </c>
      <c r="E596" s="14"/>
      <c r="F596" s="14"/>
      <c r="G596" s="14"/>
      <c r="H596" s="14"/>
      <c r="I596" s="14"/>
      <c r="J596" s="14"/>
      <c r="K596" s="15">
        <f>K599</f>
        <v>3.4</v>
      </c>
      <c r="L596" s="15">
        <f>L599</f>
        <v>43.48</v>
      </c>
      <c r="M596" s="15">
        <f>M599</f>
        <v>147.83000000000001</v>
      </c>
    </row>
    <row r="597" spans="1:13" ht="32.4" x14ac:dyDescent="0.3">
      <c r="A597" s="14"/>
      <c r="B597" s="14"/>
      <c r="C597" s="14"/>
      <c r="D597" s="16" t="s">
        <v>384</v>
      </c>
      <c r="E597" s="14"/>
      <c r="F597" s="14"/>
      <c r="G597" s="14"/>
      <c r="H597" s="14"/>
      <c r="I597" s="14"/>
      <c r="J597" s="14"/>
      <c r="K597" s="14"/>
      <c r="L597" s="14"/>
      <c r="M597" s="14"/>
    </row>
    <row r="598" spans="1:13" x14ac:dyDescent="0.3">
      <c r="A598" s="14"/>
      <c r="B598" s="14"/>
      <c r="C598" s="13" t="s">
        <v>26</v>
      </c>
      <c r="D598" s="26"/>
      <c r="E598" s="13" t="s">
        <v>17</v>
      </c>
      <c r="F598" s="17">
        <v>1</v>
      </c>
      <c r="G598" s="18">
        <v>4.8499999999999996</v>
      </c>
      <c r="H598" s="18">
        <v>0</v>
      </c>
      <c r="I598" s="18">
        <v>0.7</v>
      </c>
      <c r="J598" s="15">
        <f>OR(F598&lt;&gt;0,G598&lt;&gt;0,H598&lt;&gt;0,I598&lt;&gt;0)*(F598 + (F598 = 0))*(G598 + (G598 = 0))*(H598 + (H598 = 0))*(I598 + (I598 = 0))</f>
        <v>3.4</v>
      </c>
      <c r="K598" s="14"/>
      <c r="L598" s="14"/>
      <c r="M598" s="14"/>
    </row>
    <row r="599" spans="1:13" x14ac:dyDescent="0.3">
      <c r="A599" s="14"/>
      <c r="B599" s="14"/>
      <c r="C599" s="14"/>
      <c r="D599" s="26"/>
      <c r="E599" s="14"/>
      <c r="F599" s="14"/>
      <c r="G599" s="14"/>
      <c r="H599" s="14"/>
      <c r="I599" s="14"/>
      <c r="J599" s="19" t="s">
        <v>385</v>
      </c>
      <c r="K599" s="20">
        <f>J598*1</f>
        <v>3.4</v>
      </c>
      <c r="L599" s="18">
        <v>43.48</v>
      </c>
      <c r="M599" s="20">
        <f>ROUND(K599*L599,2)</f>
        <v>147.83000000000001</v>
      </c>
    </row>
    <row r="600" spans="1:13" ht="1.05" customHeight="1" x14ac:dyDescent="0.3">
      <c r="A600" s="21"/>
      <c r="B600" s="21"/>
      <c r="C600" s="21"/>
      <c r="D600" s="27"/>
      <c r="E600" s="21"/>
      <c r="F600" s="21"/>
      <c r="G600" s="21"/>
      <c r="H600" s="21"/>
      <c r="I600" s="21"/>
      <c r="J600" s="21"/>
      <c r="K600" s="21"/>
      <c r="L600" s="21"/>
      <c r="M600" s="21"/>
    </row>
    <row r="601" spans="1:13" x14ac:dyDescent="0.3">
      <c r="A601" s="12" t="s">
        <v>386</v>
      </c>
      <c r="B601" s="13" t="s">
        <v>22</v>
      </c>
      <c r="C601" s="13" t="s">
        <v>23</v>
      </c>
      <c r="D601" s="16" t="s">
        <v>122</v>
      </c>
      <c r="E601" s="14"/>
      <c r="F601" s="14"/>
      <c r="G601" s="14"/>
      <c r="H601" s="14"/>
      <c r="I601" s="14"/>
      <c r="J601" s="14"/>
      <c r="K601" s="15">
        <f>K606</f>
        <v>155.69999999999999</v>
      </c>
      <c r="L601" s="15">
        <f>L606</f>
        <v>3.54</v>
      </c>
      <c r="M601" s="15">
        <f>M606</f>
        <v>551.17999999999995</v>
      </c>
    </row>
    <row r="602" spans="1:13" ht="43.2" x14ac:dyDescent="0.3">
      <c r="A602" s="14"/>
      <c r="B602" s="14"/>
      <c r="C602" s="14"/>
      <c r="D602" s="16" t="s">
        <v>387</v>
      </c>
      <c r="E602" s="14"/>
      <c r="F602" s="14"/>
      <c r="G602" s="14"/>
      <c r="H602" s="14"/>
      <c r="I602" s="14"/>
      <c r="J602" s="14"/>
      <c r="K602" s="14"/>
      <c r="L602" s="14"/>
      <c r="M602" s="14"/>
    </row>
    <row r="603" spans="1:13" x14ac:dyDescent="0.3">
      <c r="A603" s="14"/>
      <c r="B603" s="14"/>
      <c r="C603" s="13" t="s">
        <v>26</v>
      </c>
      <c r="D603" s="26"/>
      <c r="E603" s="13" t="s">
        <v>286</v>
      </c>
      <c r="F603" s="17">
        <v>1</v>
      </c>
      <c r="G603" s="18">
        <v>18</v>
      </c>
      <c r="H603" s="18">
        <v>0</v>
      </c>
      <c r="I603" s="18">
        <v>3.4</v>
      </c>
      <c r="J603" s="15">
        <f>OR(F603&lt;&gt;0,G603&lt;&gt;0,H603&lt;&gt;0,I603&lt;&gt;0)*(F603 + (F603 = 0))*(G603 + (G603 = 0))*(H603 + (H603 = 0))*(I603 + (I603 = 0))</f>
        <v>61.2</v>
      </c>
      <c r="K603" s="14"/>
      <c r="L603" s="14"/>
      <c r="M603" s="14"/>
    </row>
    <row r="604" spans="1:13" x14ac:dyDescent="0.3">
      <c r="A604" s="14"/>
      <c r="B604" s="14"/>
      <c r="C604" s="13" t="s">
        <v>26</v>
      </c>
      <c r="D604" s="26"/>
      <c r="E604" s="13" t="s">
        <v>128</v>
      </c>
      <c r="F604" s="17">
        <v>1</v>
      </c>
      <c r="G604" s="18">
        <v>16.3</v>
      </c>
      <c r="H604" s="18">
        <v>0</v>
      </c>
      <c r="I604" s="18">
        <v>3.5</v>
      </c>
      <c r="J604" s="15">
        <f>OR(F604&lt;&gt;0,G604&lt;&gt;0,H604&lt;&gt;0,I604&lt;&gt;0)*(F604 + (F604 = 0))*(G604 + (G604 = 0))*(H604 + (H604 = 0))*(I604 + (I604 = 0))</f>
        <v>57.05</v>
      </c>
      <c r="K604" s="14"/>
      <c r="L604" s="14"/>
      <c r="M604" s="14"/>
    </row>
    <row r="605" spans="1:13" x14ac:dyDescent="0.3">
      <c r="A605" s="14"/>
      <c r="B605" s="14"/>
      <c r="C605" s="13" t="s">
        <v>26</v>
      </c>
      <c r="D605" s="26"/>
      <c r="E605" s="13" t="s">
        <v>17</v>
      </c>
      <c r="F605" s="17">
        <v>1</v>
      </c>
      <c r="G605" s="18">
        <v>10.7</v>
      </c>
      <c r="H605" s="18">
        <v>0</v>
      </c>
      <c r="I605" s="18">
        <v>3.5</v>
      </c>
      <c r="J605" s="15">
        <f>OR(F605&lt;&gt;0,G605&lt;&gt;0,H605&lt;&gt;0,I605&lt;&gt;0)*(F605 + (F605 = 0))*(G605 + (G605 = 0))*(H605 + (H605 = 0))*(I605 + (I605 = 0))</f>
        <v>37.450000000000003</v>
      </c>
      <c r="K605" s="14"/>
      <c r="L605" s="14"/>
      <c r="M605" s="14"/>
    </row>
    <row r="606" spans="1:13" x14ac:dyDescent="0.3">
      <c r="A606" s="14"/>
      <c r="B606" s="14"/>
      <c r="C606" s="14"/>
      <c r="D606" s="26"/>
      <c r="E606" s="14"/>
      <c r="F606" s="14"/>
      <c r="G606" s="14"/>
      <c r="H606" s="14"/>
      <c r="I606" s="14"/>
      <c r="J606" s="19" t="s">
        <v>388</v>
      </c>
      <c r="K606" s="20">
        <f>SUM(J603:J605)*1</f>
        <v>155.69999999999999</v>
      </c>
      <c r="L606" s="18">
        <v>3.54</v>
      </c>
      <c r="M606" s="20">
        <f>ROUND(K606*L606,2)</f>
        <v>551.17999999999995</v>
      </c>
    </row>
    <row r="607" spans="1:13" ht="1.05" customHeight="1" x14ac:dyDescent="0.3">
      <c r="A607" s="21"/>
      <c r="B607" s="21"/>
      <c r="C607" s="21"/>
      <c r="D607" s="27"/>
      <c r="E607" s="21"/>
      <c r="F607" s="21"/>
      <c r="G607" s="21"/>
      <c r="H607" s="21"/>
      <c r="I607" s="21"/>
      <c r="J607" s="21"/>
      <c r="K607" s="21"/>
      <c r="L607" s="21"/>
      <c r="M607" s="21"/>
    </row>
    <row r="608" spans="1:13" x14ac:dyDescent="0.3">
      <c r="A608" s="12" t="s">
        <v>389</v>
      </c>
      <c r="B608" s="13" t="s">
        <v>22</v>
      </c>
      <c r="C608" s="13" t="s">
        <v>390</v>
      </c>
      <c r="D608" s="16" t="s">
        <v>391</v>
      </c>
      <c r="E608" s="14"/>
      <c r="F608" s="14"/>
      <c r="G608" s="14"/>
      <c r="H608" s="14"/>
      <c r="I608" s="14"/>
      <c r="J608" s="14"/>
      <c r="K608" s="15">
        <f>K611</f>
        <v>14</v>
      </c>
      <c r="L608" s="15">
        <f>L611</f>
        <v>217.38</v>
      </c>
      <c r="M608" s="15">
        <f>M611</f>
        <v>3043.32</v>
      </c>
    </row>
    <row r="609" spans="1:13" ht="270" x14ac:dyDescent="0.3">
      <c r="A609" s="14"/>
      <c r="B609" s="14"/>
      <c r="C609" s="14"/>
      <c r="D609" s="16" t="s">
        <v>392</v>
      </c>
      <c r="E609" s="14"/>
      <c r="F609" s="14"/>
      <c r="G609" s="14"/>
      <c r="H609" s="14"/>
      <c r="I609" s="14"/>
      <c r="J609" s="14"/>
      <c r="K609" s="14"/>
      <c r="L609" s="14"/>
      <c r="M609" s="14"/>
    </row>
    <row r="610" spans="1:13" x14ac:dyDescent="0.3">
      <c r="A610" s="14"/>
      <c r="B610" s="14"/>
      <c r="C610" s="13" t="s">
        <v>26</v>
      </c>
      <c r="D610" s="26"/>
      <c r="E610" s="13" t="s">
        <v>393</v>
      </c>
      <c r="F610" s="17">
        <v>14</v>
      </c>
      <c r="G610" s="18">
        <v>0</v>
      </c>
      <c r="H610" s="18">
        <v>0</v>
      </c>
      <c r="I610" s="18">
        <v>0</v>
      </c>
      <c r="J610" s="15">
        <f>OR(F610&lt;&gt;0,G610&lt;&gt;0,H610&lt;&gt;0,I610&lt;&gt;0)*(F610 + (F610 = 0))*(G610 + (G610 = 0))*(H610 + (H610 = 0))*(I610 + (I610 = 0))</f>
        <v>14</v>
      </c>
      <c r="K610" s="14"/>
      <c r="L610" s="14"/>
      <c r="M610" s="14"/>
    </row>
    <row r="611" spans="1:13" x14ac:dyDescent="0.3">
      <c r="A611" s="14"/>
      <c r="B611" s="14"/>
      <c r="C611" s="14"/>
      <c r="D611" s="26"/>
      <c r="E611" s="14"/>
      <c r="F611" s="14"/>
      <c r="G611" s="14"/>
      <c r="H611" s="14"/>
      <c r="I611" s="14"/>
      <c r="J611" s="19" t="s">
        <v>394</v>
      </c>
      <c r="K611" s="20">
        <f>J610*1</f>
        <v>14</v>
      </c>
      <c r="L611" s="18">
        <v>217.38</v>
      </c>
      <c r="M611" s="20">
        <f>ROUND(K611*L611,2)</f>
        <v>3043.32</v>
      </c>
    </row>
    <row r="612" spans="1:13" ht="1.05" customHeight="1" x14ac:dyDescent="0.3">
      <c r="A612" s="21"/>
      <c r="B612" s="21"/>
      <c r="C612" s="21"/>
      <c r="D612" s="27"/>
      <c r="E612" s="21"/>
      <c r="F612" s="21"/>
      <c r="G612" s="21"/>
      <c r="H612" s="21"/>
      <c r="I612" s="21"/>
      <c r="J612" s="21"/>
      <c r="K612" s="21"/>
      <c r="L612" s="21"/>
      <c r="M612" s="21"/>
    </row>
    <row r="613" spans="1:13" x14ac:dyDescent="0.3">
      <c r="A613" s="14"/>
      <c r="B613" s="14"/>
      <c r="C613" s="14"/>
      <c r="D613" s="26"/>
      <c r="E613" s="14"/>
      <c r="F613" s="14"/>
      <c r="G613" s="14"/>
      <c r="H613" s="14"/>
      <c r="I613" s="14"/>
      <c r="J613" s="19" t="s">
        <v>395</v>
      </c>
      <c r="K613" s="22">
        <v>1</v>
      </c>
      <c r="L613" s="20">
        <f>M386+M399+M405+M414+M421+M427+M435+M456+M467+M498+M510+M517+M524+M530+M538+M556+M564+M596+M601+M608</f>
        <v>203476.12</v>
      </c>
      <c r="M613" s="20">
        <f>ROUND(K613*L613,2)</f>
        <v>203476.12</v>
      </c>
    </row>
    <row r="614" spans="1:13" ht="1.05" customHeight="1" x14ac:dyDescent="0.3">
      <c r="A614" s="21"/>
      <c r="B614" s="21"/>
      <c r="C614" s="21"/>
      <c r="D614" s="27"/>
      <c r="E614" s="21"/>
      <c r="F614" s="21"/>
      <c r="G614" s="21"/>
      <c r="H614" s="21"/>
      <c r="I614" s="21"/>
      <c r="J614" s="21"/>
      <c r="K614" s="21"/>
      <c r="L614" s="21"/>
      <c r="M614" s="21"/>
    </row>
    <row r="615" spans="1:13" x14ac:dyDescent="0.3">
      <c r="A615" s="5" t="s">
        <v>396</v>
      </c>
      <c r="B615" s="5" t="s">
        <v>16</v>
      </c>
      <c r="C615" s="5" t="s">
        <v>17</v>
      </c>
      <c r="D615" s="24" t="s">
        <v>397</v>
      </c>
      <c r="E615" s="6"/>
      <c r="F615" s="6"/>
      <c r="G615" s="6"/>
      <c r="H615" s="6"/>
      <c r="I615" s="6"/>
      <c r="J615" s="6"/>
      <c r="K615" s="7">
        <f>K876</f>
        <v>1</v>
      </c>
      <c r="L615" s="8">
        <f>L876</f>
        <v>60971.12</v>
      </c>
      <c r="M615" s="8">
        <f>M876</f>
        <v>60971.12</v>
      </c>
    </row>
    <row r="616" spans="1:13" x14ac:dyDescent="0.3">
      <c r="A616" s="12" t="s">
        <v>398</v>
      </c>
      <c r="B616" s="13" t="s">
        <v>22</v>
      </c>
      <c r="C616" s="13" t="s">
        <v>23</v>
      </c>
      <c r="D616" s="16" t="s">
        <v>399</v>
      </c>
      <c r="E616" s="14"/>
      <c r="F616" s="14"/>
      <c r="G616" s="14"/>
      <c r="H616" s="14"/>
      <c r="I616" s="14"/>
      <c r="J616" s="14"/>
      <c r="K616" s="15">
        <f>K621</f>
        <v>308.55</v>
      </c>
      <c r="L616" s="15">
        <f>L621</f>
        <v>19.87</v>
      </c>
      <c r="M616" s="15">
        <f>M621</f>
        <v>6130.89</v>
      </c>
    </row>
    <row r="617" spans="1:13" ht="54" x14ac:dyDescent="0.3">
      <c r="A617" s="14"/>
      <c r="B617" s="14"/>
      <c r="C617" s="14"/>
      <c r="D617" s="16" t="s">
        <v>400</v>
      </c>
      <c r="E617" s="14"/>
      <c r="F617" s="14"/>
      <c r="G617" s="14"/>
      <c r="H617" s="14"/>
      <c r="I617" s="14"/>
      <c r="J617" s="14"/>
      <c r="K617" s="14"/>
      <c r="L617" s="14"/>
      <c r="M617" s="14"/>
    </row>
    <row r="618" spans="1:13" x14ac:dyDescent="0.3">
      <c r="A618" s="14"/>
      <c r="B618" s="14"/>
      <c r="C618" s="13" t="s">
        <v>26</v>
      </c>
      <c r="D618" s="26"/>
      <c r="E618" s="13" t="s">
        <v>401</v>
      </c>
      <c r="F618" s="17">
        <v>1</v>
      </c>
      <c r="G618" s="18">
        <v>43.35</v>
      </c>
      <c r="H618" s="18">
        <v>0</v>
      </c>
      <c r="I618" s="18">
        <v>4.25</v>
      </c>
      <c r="J618" s="15">
        <f>OR(F618&lt;&gt;0,G618&lt;&gt;0,H618&lt;&gt;0,I618&lt;&gt;0)*(F618 + (F618 = 0))*(G618 + (G618 = 0))*(H618 + (H618 = 0))*(I618 + (I618 = 0))</f>
        <v>184.24</v>
      </c>
      <c r="K618" s="14"/>
      <c r="L618" s="14"/>
      <c r="M618" s="14"/>
    </row>
    <row r="619" spans="1:13" x14ac:dyDescent="0.3">
      <c r="A619" s="14"/>
      <c r="B619" s="14"/>
      <c r="C619" s="13" t="s">
        <v>26</v>
      </c>
      <c r="D619" s="26"/>
      <c r="E619" s="13" t="s">
        <v>402</v>
      </c>
      <c r="F619" s="17">
        <v>1</v>
      </c>
      <c r="G619" s="18">
        <v>22</v>
      </c>
      <c r="H619" s="18">
        <v>0</v>
      </c>
      <c r="I619" s="18">
        <v>4.25</v>
      </c>
      <c r="J619" s="15">
        <f>OR(F619&lt;&gt;0,G619&lt;&gt;0,H619&lt;&gt;0,I619&lt;&gt;0)*(F619 + (F619 = 0))*(G619 + (G619 = 0))*(H619 + (H619 = 0))*(I619 + (I619 = 0))</f>
        <v>93.5</v>
      </c>
      <c r="K619" s="14"/>
      <c r="L619" s="14"/>
      <c r="M619" s="14"/>
    </row>
    <row r="620" spans="1:13" x14ac:dyDescent="0.3">
      <c r="A620" s="14"/>
      <c r="B620" s="14"/>
      <c r="C620" s="13" t="s">
        <v>26</v>
      </c>
      <c r="D620" s="26"/>
      <c r="E620" s="13" t="s">
        <v>17</v>
      </c>
      <c r="F620" s="17">
        <v>1</v>
      </c>
      <c r="G620" s="18">
        <v>7.25</v>
      </c>
      <c r="H620" s="18">
        <v>0</v>
      </c>
      <c r="I620" s="18">
        <v>4.25</v>
      </c>
      <c r="J620" s="15">
        <f>OR(F620&lt;&gt;0,G620&lt;&gt;0,H620&lt;&gt;0,I620&lt;&gt;0)*(F620 + (F620 = 0))*(G620 + (G620 = 0))*(H620 + (H620 = 0))*(I620 + (I620 = 0))</f>
        <v>30.81</v>
      </c>
      <c r="K620" s="14"/>
      <c r="L620" s="14"/>
      <c r="M620" s="14"/>
    </row>
    <row r="621" spans="1:13" x14ac:dyDescent="0.3">
      <c r="A621" s="14"/>
      <c r="B621" s="14"/>
      <c r="C621" s="14"/>
      <c r="D621" s="26"/>
      <c r="E621" s="14"/>
      <c r="F621" s="14"/>
      <c r="G621" s="14"/>
      <c r="H621" s="14"/>
      <c r="I621" s="14"/>
      <c r="J621" s="19" t="s">
        <v>403</v>
      </c>
      <c r="K621" s="20">
        <f>SUM(J618:J620)*1</f>
        <v>308.55</v>
      </c>
      <c r="L621" s="18">
        <v>19.87</v>
      </c>
      <c r="M621" s="20">
        <f>ROUND(K621*L621,2)</f>
        <v>6130.89</v>
      </c>
    </row>
    <row r="622" spans="1:13" ht="1.05" customHeight="1" x14ac:dyDescent="0.3">
      <c r="A622" s="21"/>
      <c r="B622" s="21"/>
      <c r="C622" s="21"/>
      <c r="D622" s="27"/>
      <c r="E622" s="21"/>
      <c r="F622" s="21"/>
      <c r="G622" s="21"/>
      <c r="H622" s="21"/>
      <c r="I622" s="21"/>
      <c r="J622" s="21"/>
      <c r="K622" s="21"/>
      <c r="L622" s="21"/>
      <c r="M622" s="21"/>
    </row>
    <row r="623" spans="1:13" ht="21.6" x14ac:dyDescent="0.3">
      <c r="A623" s="12" t="s">
        <v>404</v>
      </c>
      <c r="B623" s="13" t="s">
        <v>22</v>
      </c>
      <c r="C623" s="13" t="s">
        <v>23</v>
      </c>
      <c r="D623" s="16" t="s">
        <v>405</v>
      </c>
      <c r="E623" s="14"/>
      <c r="F623" s="14"/>
      <c r="G623" s="14"/>
      <c r="H623" s="14"/>
      <c r="I623" s="14"/>
      <c r="J623" s="14"/>
      <c r="K623" s="15">
        <f>K640</f>
        <v>273.35000000000002</v>
      </c>
      <c r="L623" s="15">
        <f>L640</f>
        <v>17.39</v>
      </c>
      <c r="M623" s="15">
        <f>M640</f>
        <v>4753.5600000000004</v>
      </c>
    </row>
    <row r="624" spans="1:13" ht="86.4" x14ac:dyDescent="0.3">
      <c r="A624" s="14"/>
      <c r="B624" s="14"/>
      <c r="C624" s="14"/>
      <c r="D624" s="16" t="s">
        <v>406</v>
      </c>
      <c r="E624" s="14"/>
      <c r="F624" s="14"/>
      <c r="G624" s="14"/>
      <c r="H624" s="14"/>
      <c r="I624" s="14"/>
      <c r="J624" s="14"/>
      <c r="K624" s="14"/>
      <c r="L624" s="14"/>
      <c r="M624" s="14"/>
    </row>
    <row r="625" spans="1:13" x14ac:dyDescent="0.3">
      <c r="A625" s="14"/>
      <c r="B625" s="14"/>
      <c r="C625" s="13" t="s">
        <v>26</v>
      </c>
      <c r="D625" s="26"/>
      <c r="E625" s="13" t="s">
        <v>407</v>
      </c>
      <c r="F625" s="17"/>
      <c r="G625" s="18"/>
      <c r="H625" s="18"/>
      <c r="I625" s="18"/>
      <c r="J625" s="15">
        <f t="shared" ref="J625:J639" si="20">OR(F625&lt;&gt;0,G625&lt;&gt;0,H625&lt;&gt;0,I625&lt;&gt;0)*(F625 + (F625 = 0))*(G625 + (G625 = 0))*(H625 + (H625 = 0))*(I625 + (I625 = 0))</f>
        <v>0</v>
      </c>
      <c r="K625" s="14"/>
      <c r="L625" s="14"/>
      <c r="M625" s="14"/>
    </row>
    <row r="626" spans="1:13" x14ac:dyDescent="0.3">
      <c r="A626" s="14"/>
      <c r="B626" s="14"/>
      <c r="C626" s="13" t="s">
        <v>26</v>
      </c>
      <c r="D626" s="26"/>
      <c r="E626" s="13" t="s">
        <v>28</v>
      </c>
      <c r="F626" s="17">
        <v>1</v>
      </c>
      <c r="G626" s="18">
        <v>130</v>
      </c>
      <c r="H626" s="18">
        <v>0</v>
      </c>
      <c r="I626" s="18">
        <v>0</v>
      </c>
      <c r="J626" s="15">
        <f t="shared" si="20"/>
        <v>130</v>
      </c>
      <c r="K626" s="14"/>
      <c r="L626" s="14"/>
      <c r="M626" s="14"/>
    </row>
    <row r="627" spans="1:13" x14ac:dyDescent="0.3">
      <c r="A627" s="14"/>
      <c r="B627" s="14"/>
      <c r="C627" s="13" t="s">
        <v>26</v>
      </c>
      <c r="D627" s="26"/>
      <c r="E627" s="13" t="s">
        <v>29</v>
      </c>
      <c r="F627" s="17">
        <v>1</v>
      </c>
      <c r="G627" s="18">
        <v>58</v>
      </c>
      <c r="H627" s="18">
        <v>0</v>
      </c>
      <c r="I627" s="18">
        <v>0</v>
      </c>
      <c r="J627" s="15">
        <f t="shared" si="20"/>
        <v>58</v>
      </c>
      <c r="K627" s="14"/>
      <c r="L627" s="14"/>
      <c r="M627" s="14"/>
    </row>
    <row r="628" spans="1:13" x14ac:dyDescent="0.3">
      <c r="A628" s="14"/>
      <c r="B628" s="14"/>
      <c r="C628" s="13" t="s">
        <v>26</v>
      </c>
      <c r="D628" s="26"/>
      <c r="E628" s="13" t="s">
        <v>408</v>
      </c>
      <c r="F628" s="17">
        <v>1</v>
      </c>
      <c r="G628" s="18">
        <v>33</v>
      </c>
      <c r="H628" s="18">
        <v>0</v>
      </c>
      <c r="I628" s="18">
        <v>0</v>
      </c>
      <c r="J628" s="15">
        <f t="shared" si="20"/>
        <v>33</v>
      </c>
      <c r="K628" s="14"/>
      <c r="L628" s="14"/>
      <c r="M628" s="14"/>
    </row>
    <row r="629" spans="1:13" x14ac:dyDescent="0.3">
      <c r="A629" s="14"/>
      <c r="B629" s="14"/>
      <c r="C629" s="13" t="s">
        <v>26</v>
      </c>
      <c r="D629" s="26"/>
      <c r="E629" s="13" t="s">
        <v>17</v>
      </c>
      <c r="F629" s="17">
        <v>1</v>
      </c>
      <c r="G629" s="18">
        <v>5</v>
      </c>
      <c r="H629" s="18">
        <v>0</v>
      </c>
      <c r="I629" s="18">
        <v>0</v>
      </c>
      <c r="J629" s="15">
        <f t="shared" si="20"/>
        <v>5</v>
      </c>
      <c r="K629" s="14"/>
      <c r="L629" s="14"/>
      <c r="M629" s="14"/>
    </row>
    <row r="630" spans="1:13" x14ac:dyDescent="0.3">
      <c r="A630" s="14"/>
      <c r="B630" s="14"/>
      <c r="C630" s="13" t="s">
        <v>26</v>
      </c>
      <c r="D630" s="26"/>
      <c r="E630" s="13" t="s">
        <v>17</v>
      </c>
      <c r="F630" s="17">
        <v>1</v>
      </c>
      <c r="G630" s="18">
        <v>3</v>
      </c>
      <c r="H630" s="18">
        <v>0</v>
      </c>
      <c r="I630" s="18">
        <v>0</v>
      </c>
      <c r="J630" s="15">
        <f t="shared" si="20"/>
        <v>3</v>
      </c>
      <c r="K630" s="14"/>
      <c r="L630" s="14"/>
      <c r="M630" s="14"/>
    </row>
    <row r="631" spans="1:13" x14ac:dyDescent="0.3">
      <c r="A631" s="14"/>
      <c r="B631" s="14"/>
      <c r="C631" s="13" t="s">
        <v>26</v>
      </c>
      <c r="D631" s="26"/>
      <c r="E631" s="13" t="s">
        <v>17</v>
      </c>
      <c r="F631" s="17">
        <v>1</v>
      </c>
      <c r="G631" s="18">
        <v>2</v>
      </c>
      <c r="H631" s="18">
        <v>0</v>
      </c>
      <c r="I631" s="18">
        <v>0</v>
      </c>
      <c r="J631" s="15">
        <f t="shared" si="20"/>
        <v>2</v>
      </c>
      <c r="K631" s="14"/>
      <c r="L631" s="14"/>
      <c r="M631" s="14"/>
    </row>
    <row r="632" spans="1:13" x14ac:dyDescent="0.3">
      <c r="A632" s="14"/>
      <c r="B632" s="14"/>
      <c r="C632" s="13" t="s">
        <v>26</v>
      </c>
      <c r="D632" s="26"/>
      <c r="E632" s="13" t="s">
        <v>409</v>
      </c>
      <c r="F632" s="17">
        <v>1</v>
      </c>
      <c r="G632" s="18">
        <v>1.3</v>
      </c>
      <c r="H632" s="18">
        <v>0</v>
      </c>
      <c r="I632" s="18">
        <v>0</v>
      </c>
      <c r="J632" s="15">
        <f t="shared" si="20"/>
        <v>1.3</v>
      </c>
      <c r="K632" s="14"/>
      <c r="L632" s="14"/>
      <c r="M632" s="14"/>
    </row>
    <row r="633" spans="1:13" x14ac:dyDescent="0.3">
      <c r="A633" s="14"/>
      <c r="B633" s="14"/>
      <c r="C633" s="13" t="s">
        <v>26</v>
      </c>
      <c r="D633" s="26"/>
      <c r="E633" s="13" t="s">
        <v>17</v>
      </c>
      <c r="F633" s="17">
        <v>1</v>
      </c>
      <c r="G633" s="18">
        <v>3.2</v>
      </c>
      <c r="H633" s="18">
        <v>0</v>
      </c>
      <c r="I633" s="18">
        <v>0</v>
      </c>
      <c r="J633" s="15">
        <f t="shared" si="20"/>
        <v>3.2</v>
      </c>
      <c r="K633" s="14"/>
      <c r="L633" s="14"/>
      <c r="M633" s="14"/>
    </row>
    <row r="634" spans="1:13" x14ac:dyDescent="0.3">
      <c r="A634" s="14"/>
      <c r="B634" s="14"/>
      <c r="C634" s="13" t="s">
        <v>26</v>
      </c>
      <c r="D634" s="26"/>
      <c r="E634" s="13" t="s">
        <v>17</v>
      </c>
      <c r="F634" s="17">
        <v>3</v>
      </c>
      <c r="G634" s="18">
        <v>2.1</v>
      </c>
      <c r="H634" s="18">
        <v>0</v>
      </c>
      <c r="I634" s="18">
        <v>0</v>
      </c>
      <c r="J634" s="15">
        <f t="shared" si="20"/>
        <v>6.3</v>
      </c>
      <c r="K634" s="14"/>
      <c r="L634" s="14"/>
      <c r="M634" s="14"/>
    </row>
    <row r="635" spans="1:13" x14ac:dyDescent="0.3">
      <c r="A635" s="14"/>
      <c r="B635" s="14"/>
      <c r="C635" s="13" t="s">
        <v>26</v>
      </c>
      <c r="D635" s="26"/>
      <c r="E635" s="13" t="s">
        <v>17</v>
      </c>
      <c r="F635" s="17">
        <v>1</v>
      </c>
      <c r="G635" s="18">
        <v>2</v>
      </c>
      <c r="H635" s="18">
        <v>0</v>
      </c>
      <c r="I635" s="18">
        <v>0</v>
      </c>
      <c r="J635" s="15">
        <f t="shared" si="20"/>
        <v>2</v>
      </c>
      <c r="K635" s="14"/>
      <c r="L635" s="14"/>
      <c r="M635" s="14"/>
    </row>
    <row r="636" spans="1:13" x14ac:dyDescent="0.3">
      <c r="A636" s="14"/>
      <c r="B636" s="14"/>
      <c r="C636" s="13" t="s">
        <v>26</v>
      </c>
      <c r="D636" s="26"/>
      <c r="E636" s="13" t="s">
        <v>410</v>
      </c>
      <c r="F636" s="17"/>
      <c r="G636" s="18"/>
      <c r="H636" s="18"/>
      <c r="I636" s="18"/>
      <c r="J636" s="15">
        <f t="shared" si="20"/>
        <v>0</v>
      </c>
      <c r="K636" s="14"/>
      <c r="L636" s="14"/>
      <c r="M636" s="14"/>
    </row>
    <row r="637" spans="1:13" x14ac:dyDescent="0.3">
      <c r="A637" s="14"/>
      <c r="B637" s="14"/>
      <c r="C637" s="13" t="s">
        <v>26</v>
      </c>
      <c r="D637" s="26"/>
      <c r="E637" s="13" t="s">
        <v>17</v>
      </c>
      <c r="F637" s="17">
        <v>1</v>
      </c>
      <c r="G637" s="18">
        <v>3.65</v>
      </c>
      <c r="H637" s="18">
        <v>0</v>
      </c>
      <c r="I637" s="18">
        <v>3</v>
      </c>
      <c r="J637" s="15">
        <f t="shared" si="20"/>
        <v>10.95</v>
      </c>
      <c r="K637" s="14"/>
      <c r="L637" s="14"/>
      <c r="M637" s="14"/>
    </row>
    <row r="638" spans="1:13" x14ac:dyDescent="0.3">
      <c r="A638" s="14"/>
      <c r="B638" s="14"/>
      <c r="C638" s="13" t="s">
        <v>26</v>
      </c>
      <c r="D638" s="26"/>
      <c r="E638" s="13" t="s">
        <v>17</v>
      </c>
      <c r="F638" s="17">
        <v>1</v>
      </c>
      <c r="G638" s="18">
        <v>2.9</v>
      </c>
      <c r="H638" s="18">
        <v>0</v>
      </c>
      <c r="I638" s="18">
        <v>3</v>
      </c>
      <c r="J638" s="15">
        <f t="shared" si="20"/>
        <v>8.6999999999999993</v>
      </c>
      <c r="K638" s="14"/>
      <c r="L638" s="14"/>
      <c r="M638" s="14"/>
    </row>
    <row r="639" spans="1:13" x14ac:dyDescent="0.3">
      <c r="A639" s="14"/>
      <c r="B639" s="14"/>
      <c r="C639" s="13" t="s">
        <v>26</v>
      </c>
      <c r="D639" s="26"/>
      <c r="E639" s="13" t="s">
        <v>17</v>
      </c>
      <c r="F639" s="17">
        <v>1</v>
      </c>
      <c r="G639" s="18">
        <v>3.3</v>
      </c>
      <c r="H639" s="18">
        <v>0</v>
      </c>
      <c r="I639" s="18">
        <v>3</v>
      </c>
      <c r="J639" s="15">
        <f t="shared" si="20"/>
        <v>9.9</v>
      </c>
      <c r="K639" s="14"/>
      <c r="L639" s="14"/>
      <c r="M639" s="14"/>
    </row>
    <row r="640" spans="1:13" x14ac:dyDescent="0.3">
      <c r="A640" s="14"/>
      <c r="B640" s="14"/>
      <c r="C640" s="14"/>
      <c r="D640" s="26"/>
      <c r="E640" s="14"/>
      <c r="F640" s="14"/>
      <c r="G640" s="14"/>
      <c r="H640" s="14"/>
      <c r="I640" s="14"/>
      <c r="J640" s="19" t="s">
        <v>411</v>
      </c>
      <c r="K640" s="20">
        <f>SUM(J625:J639)*1</f>
        <v>273.35000000000002</v>
      </c>
      <c r="L640" s="18">
        <v>17.39</v>
      </c>
      <c r="M640" s="20">
        <f>ROUND(K640*L640,2)</f>
        <v>4753.5600000000004</v>
      </c>
    </row>
    <row r="641" spans="1:13" ht="1.05" customHeight="1" x14ac:dyDescent="0.3">
      <c r="A641" s="21"/>
      <c r="B641" s="21"/>
      <c r="C641" s="21"/>
      <c r="D641" s="27"/>
      <c r="E641" s="21"/>
      <c r="F641" s="21"/>
      <c r="G641" s="21"/>
      <c r="H641" s="21"/>
      <c r="I641" s="21"/>
      <c r="J641" s="21"/>
      <c r="K641" s="21"/>
      <c r="L641" s="21"/>
      <c r="M641" s="21"/>
    </row>
    <row r="642" spans="1:13" ht="21.6" x14ac:dyDescent="0.3">
      <c r="A642" s="12" t="s">
        <v>412</v>
      </c>
      <c r="B642" s="13" t="s">
        <v>22</v>
      </c>
      <c r="C642" s="13" t="s">
        <v>23</v>
      </c>
      <c r="D642" s="16" t="s">
        <v>413</v>
      </c>
      <c r="E642" s="14"/>
      <c r="F642" s="14"/>
      <c r="G642" s="14"/>
      <c r="H642" s="14"/>
      <c r="I642" s="14"/>
      <c r="J642" s="14"/>
      <c r="K642" s="15">
        <f>K653</f>
        <v>116.66</v>
      </c>
      <c r="L642" s="15">
        <f>L653</f>
        <v>55.9</v>
      </c>
      <c r="M642" s="15">
        <f>M653</f>
        <v>6521.29</v>
      </c>
    </row>
    <row r="643" spans="1:13" ht="140.4" x14ac:dyDescent="0.3">
      <c r="A643" s="14"/>
      <c r="B643" s="14"/>
      <c r="C643" s="14"/>
      <c r="D643" s="16" t="s">
        <v>414</v>
      </c>
      <c r="E643" s="14"/>
      <c r="F643" s="14"/>
      <c r="G643" s="14"/>
      <c r="H643" s="14"/>
      <c r="I643" s="14"/>
      <c r="J643" s="14"/>
      <c r="K643" s="14"/>
      <c r="L643" s="14"/>
      <c r="M643" s="14"/>
    </row>
    <row r="644" spans="1:13" x14ac:dyDescent="0.3">
      <c r="A644" s="14"/>
      <c r="B644" s="14"/>
      <c r="C644" s="13" t="s">
        <v>26</v>
      </c>
      <c r="D644" s="26"/>
      <c r="E644" s="13" t="s">
        <v>415</v>
      </c>
      <c r="F644" s="17">
        <v>1</v>
      </c>
      <c r="G644" s="18">
        <v>4.3499999999999996</v>
      </c>
      <c r="H644" s="18">
        <v>0</v>
      </c>
      <c r="I644" s="18">
        <v>1.5</v>
      </c>
      <c r="J644" s="15">
        <f t="shared" ref="J644:J652" si="21">OR(F644&lt;&gt;0,G644&lt;&gt;0,H644&lt;&gt;0,I644&lt;&gt;0)*(F644 + (F644 = 0))*(G644 + (G644 = 0))*(H644 + (H644 = 0))*(I644 + (I644 = 0))</f>
        <v>6.53</v>
      </c>
      <c r="K644" s="14"/>
      <c r="L644" s="14"/>
      <c r="M644" s="14"/>
    </row>
    <row r="645" spans="1:13" x14ac:dyDescent="0.3">
      <c r="A645" s="14"/>
      <c r="B645" s="14"/>
      <c r="C645" s="13" t="s">
        <v>26</v>
      </c>
      <c r="D645" s="26"/>
      <c r="E645" s="13" t="s">
        <v>416</v>
      </c>
      <c r="F645" s="17">
        <v>1</v>
      </c>
      <c r="G645" s="18">
        <v>2.7</v>
      </c>
      <c r="H645" s="18">
        <v>0</v>
      </c>
      <c r="I645" s="18">
        <v>2.1</v>
      </c>
      <c r="J645" s="15">
        <f t="shared" si="21"/>
        <v>5.67</v>
      </c>
      <c r="K645" s="14"/>
      <c r="L645" s="14"/>
      <c r="M645" s="14"/>
    </row>
    <row r="646" spans="1:13" x14ac:dyDescent="0.3">
      <c r="A646" s="14"/>
      <c r="B646" s="14"/>
      <c r="C646" s="13" t="s">
        <v>26</v>
      </c>
      <c r="D646" s="26"/>
      <c r="E646" s="13" t="s">
        <v>17</v>
      </c>
      <c r="F646" s="17">
        <v>1</v>
      </c>
      <c r="G646" s="18">
        <v>10.1</v>
      </c>
      <c r="H646" s="18">
        <v>0</v>
      </c>
      <c r="I646" s="18">
        <v>1.2</v>
      </c>
      <c r="J646" s="15">
        <f t="shared" si="21"/>
        <v>12.12</v>
      </c>
      <c r="K646" s="14"/>
      <c r="L646" s="14"/>
      <c r="M646" s="14"/>
    </row>
    <row r="647" spans="1:13" x14ac:dyDescent="0.3">
      <c r="A647" s="14"/>
      <c r="B647" s="14"/>
      <c r="C647" s="13" t="s">
        <v>26</v>
      </c>
      <c r="D647" s="26"/>
      <c r="E647" s="13" t="s">
        <v>17</v>
      </c>
      <c r="F647" s="17">
        <v>1</v>
      </c>
      <c r="G647" s="18">
        <v>2.6</v>
      </c>
      <c r="H647" s="18">
        <v>0</v>
      </c>
      <c r="I647" s="18">
        <v>2.1</v>
      </c>
      <c r="J647" s="15">
        <f t="shared" si="21"/>
        <v>5.46</v>
      </c>
      <c r="K647" s="14"/>
      <c r="L647" s="14"/>
      <c r="M647" s="14"/>
    </row>
    <row r="648" spans="1:13" x14ac:dyDescent="0.3">
      <c r="A648" s="14"/>
      <c r="B648" s="14"/>
      <c r="C648" s="13" t="s">
        <v>26</v>
      </c>
      <c r="D648" s="26"/>
      <c r="E648" s="13" t="s">
        <v>17</v>
      </c>
      <c r="F648" s="17">
        <v>1</v>
      </c>
      <c r="G648" s="18">
        <v>9</v>
      </c>
      <c r="H648" s="18">
        <v>0</v>
      </c>
      <c r="I648" s="18">
        <v>1.2</v>
      </c>
      <c r="J648" s="15">
        <f t="shared" si="21"/>
        <v>10.8</v>
      </c>
      <c r="K648" s="14"/>
      <c r="L648" s="14"/>
      <c r="M648" s="14"/>
    </row>
    <row r="649" spans="1:13" x14ac:dyDescent="0.3">
      <c r="A649" s="14"/>
      <c r="B649" s="14"/>
      <c r="C649" s="13" t="s">
        <v>26</v>
      </c>
      <c r="D649" s="26"/>
      <c r="E649" s="13" t="s">
        <v>417</v>
      </c>
      <c r="F649" s="17">
        <v>1</v>
      </c>
      <c r="G649" s="18">
        <v>11.6</v>
      </c>
      <c r="H649" s="18">
        <v>0</v>
      </c>
      <c r="I649" s="18">
        <v>1.2</v>
      </c>
      <c r="J649" s="15">
        <f t="shared" si="21"/>
        <v>13.92</v>
      </c>
      <c r="K649" s="14"/>
      <c r="L649" s="14"/>
      <c r="M649" s="14"/>
    </row>
    <row r="650" spans="1:13" x14ac:dyDescent="0.3">
      <c r="A650" s="14"/>
      <c r="B650" s="14"/>
      <c r="C650" s="13" t="s">
        <v>26</v>
      </c>
      <c r="D650" s="26"/>
      <c r="E650" s="13" t="s">
        <v>17</v>
      </c>
      <c r="F650" s="17">
        <v>1</v>
      </c>
      <c r="G650" s="18">
        <v>10.4</v>
      </c>
      <c r="H650" s="18">
        <v>0</v>
      </c>
      <c r="I650" s="18">
        <v>2.4</v>
      </c>
      <c r="J650" s="15">
        <f t="shared" si="21"/>
        <v>24.96</v>
      </c>
      <c r="K650" s="14"/>
      <c r="L650" s="14"/>
      <c r="M650" s="14"/>
    </row>
    <row r="651" spans="1:13" x14ac:dyDescent="0.3">
      <c r="A651" s="14"/>
      <c r="B651" s="14"/>
      <c r="C651" s="13" t="s">
        <v>26</v>
      </c>
      <c r="D651" s="26"/>
      <c r="E651" s="13" t="s">
        <v>17</v>
      </c>
      <c r="F651" s="17">
        <v>1</v>
      </c>
      <c r="G651" s="18">
        <v>10.8</v>
      </c>
      <c r="H651" s="18">
        <v>0</v>
      </c>
      <c r="I651" s="18">
        <v>1.2</v>
      </c>
      <c r="J651" s="15">
        <f t="shared" si="21"/>
        <v>12.96</v>
      </c>
      <c r="K651" s="14"/>
      <c r="L651" s="14"/>
      <c r="M651" s="14"/>
    </row>
    <row r="652" spans="1:13" x14ac:dyDescent="0.3">
      <c r="A652" s="14"/>
      <c r="B652" s="14"/>
      <c r="C652" s="13" t="s">
        <v>26</v>
      </c>
      <c r="D652" s="26"/>
      <c r="E652" s="13" t="s">
        <v>17</v>
      </c>
      <c r="F652" s="17">
        <v>1</v>
      </c>
      <c r="G652" s="18">
        <v>10.1</v>
      </c>
      <c r="H652" s="18">
        <v>0</v>
      </c>
      <c r="I652" s="18">
        <v>2.4</v>
      </c>
      <c r="J652" s="15">
        <f t="shared" si="21"/>
        <v>24.24</v>
      </c>
      <c r="K652" s="14"/>
      <c r="L652" s="14"/>
      <c r="M652" s="14"/>
    </row>
    <row r="653" spans="1:13" x14ac:dyDescent="0.3">
      <c r="A653" s="14"/>
      <c r="B653" s="14"/>
      <c r="C653" s="14"/>
      <c r="D653" s="26"/>
      <c r="E653" s="14"/>
      <c r="F653" s="14"/>
      <c r="G653" s="14"/>
      <c r="H653" s="14"/>
      <c r="I653" s="14"/>
      <c r="J653" s="19" t="s">
        <v>418</v>
      </c>
      <c r="K653" s="20">
        <f>SUM(J644:J652)*1</f>
        <v>116.66</v>
      </c>
      <c r="L653" s="18">
        <v>55.9</v>
      </c>
      <c r="M653" s="20">
        <f>ROUND(K653*L653,2)</f>
        <v>6521.29</v>
      </c>
    </row>
    <row r="654" spans="1:13" ht="1.05" customHeight="1" x14ac:dyDescent="0.3">
      <c r="A654" s="21"/>
      <c r="B654" s="21"/>
      <c r="C654" s="21"/>
      <c r="D654" s="27"/>
      <c r="E654" s="21"/>
      <c r="F654" s="21"/>
      <c r="G654" s="21"/>
      <c r="H654" s="21"/>
      <c r="I654" s="21"/>
      <c r="J654" s="21"/>
      <c r="K654" s="21"/>
      <c r="L654" s="21"/>
      <c r="M654" s="21"/>
    </row>
    <row r="655" spans="1:13" x14ac:dyDescent="0.3">
      <c r="A655" s="12" t="s">
        <v>419</v>
      </c>
      <c r="B655" s="13" t="s">
        <v>22</v>
      </c>
      <c r="C655" s="13" t="s">
        <v>217</v>
      </c>
      <c r="D655" s="16" t="s">
        <v>420</v>
      </c>
      <c r="E655" s="14"/>
      <c r="F655" s="14"/>
      <c r="G655" s="14"/>
      <c r="H655" s="14"/>
      <c r="I655" s="14"/>
      <c r="J655" s="14"/>
      <c r="K655" s="15">
        <f>K659</f>
        <v>10</v>
      </c>
      <c r="L655" s="15">
        <f>L659</f>
        <v>36.020000000000003</v>
      </c>
      <c r="M655" s="15">
        <f>M659</f>
        <v>360.2</v>
      </c>
    </row>
    <row r="656" spans="1:13" ht="75.599999999999994" x14ac:dyDescent="0.3">
      <c r="A656" s="14"/>
      <c r="B656" s="14"/>
      <c r="C656" s="14"/>
      <c r="D656" s="16" t="s">
        <v>421</v>
      </c>
      <c r="E656" s="14"/>
      <c r="F656" s="14"/>
      <c r="G656" s="14"/>
      <c r="H656" s="14"/>
      <c r="I656" s="14"/>
      <c r="J656" s="14"/>
      <c r="K656" s="14"/>
      <c r="L656" s="14"/>
      <c r="M656" s="14"/>
    </row>
    <row r="657" spans="1:13" x14ac:dyDescent="0.3">
      <c r="A657" s="14"/>
      <c r="B657" s="14"/>
      <c r="C657" s="13" t="s">
        <v>26</v>
      </c>
      <c r="D657" s="26"/>
      <c r="E657" s="13" t="s">
        <v>422</v>
      </c>
      <c r="F657" s="17">
        <v>8</v>
      </c>
      <c r="G657" s="18">
        <v>0</v>
      </c>
      <c r="H657" s="18">
        <v>0</v>
      </c>
      <c r="I657" s="18">
        <v>0</v>
      </c>
      <c r="J657" s="15">
        <f>OR(F657&lt;&gt;0,G657&lt;&gt;0,H657&lt;&gt;0,I657&lt;&gt;0)*(F657 + (F657 = 0))*(G657 + (G657 = 0))*(H657 + (H657 = 0))*(I657 + (I657 = 0))</f>
        <v>8</v>
      </c>
      <c r="K657" s="14"/>
      <c r="L657" s="14"/>
      <c r="M657" s="14"/>
    </row>
    <row r="658" spans="1:13" x14ac:dyDescent="0.3">
      <c r="A658" s="14"/>
      <c r="B658" s="14"/>
      <c r="C658" s="13" t="s">
        <v>26</v>
      </c>
      <c r="D658" s="26"/>
      <c r="E658" s="13" t="s">
        <v>423</v>
      </c>
      <c r="F658" s="17">
        <v>2</v>
      </c>
      <c r="G658" s="18">
        <v>0</v>
      </c>
      <c r="H658" s="18">
        <v>0</v>
      </c>
      <c r="I658" s="18">
        <v>0</v>
      </c>
      <c r="J658" s="15">
        <f>OR(F658&lt;&gt;0,G658&lt;&gt;0,H658&lt;&gt;0,I658&lt;&gt;0)*(F658 + (F658 = 0))*(G658 + (G658 = 0))*(H658 + (H658 = 0))*(I658 + (I658 = 0))</f>
        <v>2</v>
      </c>
      <c r="K658" s="14"/>
      <c r="L658" s="14"/>
      <c r="M658" s="14"/>
    </row>
    <row r="659" spans="1:13" x14ac:dyDescent="0.3">
      <c r="A659" s="14"/>
      <c r="B659" s="14"/>
      <c r="C659" s="14"/>
      <c r="D659" s="26"/>
      <c r="E659" s="14"/>
      <c r="F659" s="14"/>
      <c r="G659" s="14"/>
      <c r="H659" s="14"/>
      <c r="I659" s="14"/>
      <c r="J659" s="19" t="s">
        <v>424</v>
      </c>
      <c r="K659" s="20">
        <f>SUM(J657:J658)*1</f>
        <v>10</v>
      </c>
      <c r="L659" s="18">
        <v>36.020000000000003</v>
      </c>
      <c r="M659" s="20">
        <f>ROUND(K659*L659,2)</f>
        <v>360.2</v>
      </c>
    </row>
    <row r="660" spans="1:13" ht="1.05" customHeight="1" x14ac:dyDescent="0.3">
      <c r="A660" s="21"/>
      <c r="B660" s="21"/>
      <c r="C660" s="21"/>
      <c r="D660" s="27"/>
      <c r="E660" s="21"/>
      <c r="F660" s="21"/>
      <c r="G660" s="21"/>
      <c r="H660" s="21"/>
      <c r="I660" s="21"/>
      <c r="J660" s="21"/>
      <c r="K660" s="21"/>
      <c r="L660" s="21"/>
      <c r="M660" s="21"/>
    </row>
    <row r="661" spans="1:13" x14ac:dyDescent="0.3">
      <c r="A661" s="12" t="s">
        <v>425</v>
      </c>
      <c r="B661" s="13" t="s">
        <v>22</v>
      </c>
      <c r="C661" s="13" t="s">
        <v>217</v>
      </c>
      <c r="D661" s="16" t="s">
        <v>426</v>
      </c>
      <c r="E661" s="14"/>
      <c r="F661" s="14"/>
      <c r="G661" s="14"/>
      <c r="H661" s="14"/>
      <c r="I661" s="14"/>
      <c r="J661" s="14"/>
      <c r="K661" s="15">
        <f>K664</f>
        <v>1</v>
      </c>
      <c r="L661" s="15">
        <f>L664</f>
        <v>59.62</v>
      </c>
      <c r="M661" s="15">
        <f>M664</f>
        <v>59.62</v>
      </c>
    </row>
    <row r="662" spans="1:13" ht="21.6" x14ac:dyDescent="0.3">
      <c r="A662" s="14"/>
      <c r="B662" s="14"/>
      <c r="C662" s="14"/>
      <c r="D662" s="16" t="s">
        <v>427</v>
      </c>
      <c r="E662" s="14"/>
      <c r="F662" s="14"/>
      <c r="G662" s="14"/>
      <c r="H662" s="14"/>
      <c r="I662" s="14"/>
      <c r="J662" s="14"/>
      <c r="K662" s="14"/>
      <c r="L662" s="14"/>
      <c r="M662" s="14"/>
    </row>
    <row r="663" spans="1:13" x14ac:dyDescent="0.3">
      <c r="A663" s="14"/>
      <c r="B663" s="14"/>
      <c r="C663" s="13" t="s">
        <v>26</v>
      </c>
      <c r="D663" s="26"/>
      <c r="E663" s="13" t="s">
        <v>428</v>
      </c>
      <c r="F663" s="17">
        <v>1</v>
      </c>
      <c r="G663" s="18">
        <v>0</v>
      </c>
      <c r="H663" s="18">
        <v>0</v>
      </c>
      <c r="I663" s="18">
        <v>0</v>
      </c>
      <c r="J663" s="15">
        <f>OR(F663&lt;&gt;0,G663&lt;&gt;0,H663&lt;&gt;0,I663&lt;&gt;0)*(F663 + (F663 = 0))*(G663 + (G663 = 0))*(H663 + (H663 = 0))*(I663 + (I663 = 0))</f>
        <v>1</v>
      </c>
      <c r="K663" s="14"/>
      <c r="L663" s="14"/>
      <c r="M663" s="14"/>
    </row>
    <row r="664" spans="1:13" x14ac:dyDescent="0.3">
      <c r="A664" s="14"/>
      <c r="B664" s="14"/>
      <c r="C664" s="14"/>
      <c r="D664" s="26"/>
      <c r="E664" s="14"/>
      <c r="F664" s="14"/>
      <c r="G664" s="14"/>
      <c r="H664" s="14"/>
      <c r="I664" s="14"/>
      <c r="J664" s="19" t="s">
        <v>429</v>
      </c>
      <c r="K664" s="20">
        <f>J663*1</f>
        <v>1</v>
      </c>
      <c r="L664" s="18">
        <v>59.62</v>
      </c>
      <c r="M664" s="20">
        <f>ROUND(K664*L664,2)</f>
        <v>59.62</v>
      </c>
    </row>
    <row r="665" spans="1:13" ht="1.05" customHeight="1" x14ac:dyDescent="0.3">
      <c r="A665" s="21"/>
      <c r="B665" s="21"/>
      <c r="C665" s="21"/>
      <c r="D665" s="27"/>
      <c r="E665" s="21"/>
      <c r="F665" s="21"/>
      <c r="G665" s="21"/>
      <c r="H665" s="21"/>
      <c r="I665" s="21"/>
      <c r="J665" s="21"/>
      <c r="K665" s="21"/>
      <c r="L665" s="21"/>
      <c r="M665" s="21"/>
    </row>
    <row r="666" spans="1:13" x14ac:dyDescent="0.3">
      <c r="A666" s="12" t="s">
        <v>430</v>
      </c>
      <c r="B666" s="13" t="s">
        <v>22</v>
      </c>
      <c r="C666" s="13" t="s">
        <v>23</v>
      </c>
      <c r="D666" s="16" t="s">
        <v>431</v>
      </c>
      <c r="E666" s="14"/>
      <c r="F666" s="14"/>
      <c r="G666" s="14"/>
      <c r="H666" s="14"/>
      <c r="I666" s="14"/>
      <c r="J666" s="14"/>
      <c r="K666" s="15">
        <f>K684</f>
        <v>1908.9</v>
      </c>
      <c r="L666" s="15">
        <f>L684</f>
        <v>6.21</v>
      </c>
      <c r="M666" s="15">
        <f>M684</f>
        <v>11854.27</v>
      </c>
    </row>
    <row r="667" spans="1:13" ht="140.4" x14ac:dyDescent="0.3">
      <c r="A667" s="14"/>
      <c r="B667" s="14"/>
      <c r="C667" s="14"/>
      <c r="D667" s="16" t="s">
        <v>432</v>
      </c>
      <c r="E667" s="14"/>
      <c r="F667" s="14"/>
      <c r="G667" s="14"/>
      <c r="H667" s="14"/>
      <c r="I667" s="14"/>
      <c r="J667" s="14"/>
      <c r="K667" s="14"/>
      <c r="L667" s="14"/>
      <c r="M667" s="14"/>
    </row>
    <row r="668" spans="1:13" x14ac:dyDescent="0.3">
      <c r="A668" s="14"/>
      <c r="B668" s="14"/>
      <c r="C668" s="13" t="s">
        <v>26</v>
      </c>
      <c r="D668" s="26"/>
      <c r="E668" s="13" t="s">
        <v>433</v>
      </c>
      <c r="F668" s="17">
        <v>543.58000000000004</v>
      </c>
      <c r="G668" s="18">
        <v>0</v>
      </c>
      <c r="H668" s="18">
        <v>0</v>
      </c>
      <c r="I668" s="18">
        <v>0</v>
      </c>
      <c r="J668" s="15">
        <f t="shared" ref="J668:J683" si="22">OR(F668&lt;&gt;0,G668&lt;&gt;0,H668&lt;&gt;0,I668&lt;&gt;0)*(F668 + (F668 = 0))*(G668 + (G668 = 0))*(H668 + (H668 = 0))*(I668 + (I668 = 0))</f>
        <v>543.58000000000004</v>
      </c>
      <c r="K668" s="14"/>
      <c r="L668" s="14"/>
      <c r="M668" s="14"/>
    </row>
    <row r="669" spans="1:13" x14ac:dyDescent="0.3">
      <c r="A669" s="14"/>
      <c r="B669" s="14"/>
      <c r="C669" s="13" t="s">
        <v>26</v>
      </c>
      <c r="D669" s="26"/>
      <c r="E669" s="13" t="s">
        <v>434</v>
      </c>
      <c r="F669" s="17">
        <v>128.86000000000001</v>
      </c>
      <c r="G669" s="18">
        <v>0</v>
      </c>
      <c r="H669" s="18">
        <v>0</v>
      </c>
      <c r="I669" s="18">
        <v>0</v>
      </c>
      <c r="J669" s="15">
        <f t="shared" si="22"/>
        <v>128.86000000000001</v>
      </c>
      <c r="K669" s="14"/>
      <c r="L669" s="14"/>
      <c r="M669" s="14"/>
    </row>
    <row r="670" spans="1:13" x14ac:dyDescent="0.3">
      <c r="A670" s="14"/>
      <c r="B670" s="14"/>
      <c r="C670" s="13" t="s">
        <v>26</v>
      </c>
      <c r="D670" s="26"/>
      <c r="E670" s="13" t="s">
        <v>435</v>
      </c>
      <c r="F670" s="17">
        <v>12.24</v>
      </c>
      <c r="G670" s="18">
        <v>0</v>
      </c>
      <c r="H670" s="18">
        <v>0</v>
      </c>
      <c r="I670" s="18">
        <v>0</v>
      </c>
      <c r="J670" s="15">
        <f t="shared" si="22"/>
        <v>12.24</v>
      </c>
      <c r="K670" s="14"/>
      <c r="L670" s="14"/>
      <c r="M670" s="14"/>
    </row>
    <row r="671" spans="1:13" x14ac:dyDescent="0.3">
      <c r="A671" s="14"/>
      <c r="B671" s="14"/>
      <c r="C671" s="13" t="s">
        <v>26</v>
      </c>
      <c r="D671" s="26"/>
      <c r="E671" s="13" t="s">
        <v>436</v>
      </c>
      <c r="F671" s="17">
        <v>87.89</v>
      </c>
      <c r="G671" s="18">
        <v>0</v>
      </c>
      <c r="H671" s="18">
        <v>0</v>
      </c>
      <c r="I671" s="18">
        <v>0</v>
      </c>
      <c r="J671" s="15">
        <f t="shared" si="22"/>
        <v>87.89</v>
      </c>
      <c r="K671" s="14"/>
      <c r="L671" s="14"/>
      <c r="M671" s="14"/>
    </row>
    <row r="672" spans="1:13" x14ac:dyDescent="0.3">
      <c r="A672" s="14"/>
      <c r="B672" s="14"/>
      <c r="C672" s="13" t="s">
        <v>26</v>
      </c>
      <c r="D672" s="26"/>
      <c r="E672" s="13" t="s">
        <v>437</v>
      </c>
      <c r="F672" s="17">
        <v>43.16</v>
      </c>
      <c r="G672" s="18">
        <v>0</v>
      </c>
      <c r="H672" s="18">
        <v>0</v>
      </c>
      <c r="I672" s="18">
        <v>0</v>
      </c>
      <c r="J672" s="15">
        <f t="shared" si="22"/>
        <v>43.16</v>
      </c>
      <c r="K672" s="14"/>
      <c r="L672" s="14"/>
      <c r="M672" s="14"/>
    </row>
    <row r="673" spans="1:13" x14ac:dyDescent="0.3">
      <c r="A673" s="14"/>
      <c r="B673" s="14"/>
      <c r="C673" s="13" t="s">
        <v>26</v>
      </c>
      <c r="D673" s="26"/>
      <c r="E673" s="13" t="s">
        <v>438</v>
      </c>
      <c r="F673" s="17">
        <v>96.22</v>
      </c>
      <c r="G673" s="18">
        <v>0</v>
      </c>
      <c r="H673" s="18">
        <v>0</v>
      </c>
      <c r="I673" s="18">
        <v>0</v>
      </c>
      <c r="J673" s="15">
        <f t="shared" si="22"/>
        <v>96.22</v>
      </c>
      <c r="K673" s="14"/>
      <c r="L673" s="14"/>
      <c r="M673" s="14"/>
    </row>
    <row r="674" spans="1:13" x14ac:dyDescent="0.3">
      <c r="A674" s="14"/>
      <c r="B674" s="14"/>
      <c r="C674" s="13" t="s">
        <v>26</v>
      </c>
      <c r="D674" s="26"/>
      <c r="E674" s="13" t="s">
        <v>439</v>
      </c>
      <c r="F674" s="17">
        <v>838.53</v>
      </c>
      <c r="G674" s="18">
        <v>0</v>
      </c>
      <c r="H674" s="18">
        <v>0</v>
      </c>
      <c r="I674" s="18">
        <v>0</v>
      </c>
      <c r="J674" s="15">
        <f t="shared" si="22"/>
        <v>838.53</v>
      </c>
      <c r="K674" s="14"/>
      <c r="L674" s="14"/>
      <c r="M674" s="14"/>
    </row>
    <row r="675" spans="1:13" x14ac:dyDescent="0.3">
      <c r="A675" s="14"/>
      <c r="B675" s="14"/>
      <c r="C675" s="13" t="s">
        <v>26</v>
      </c>
      <c r="D675" s="26"/>
      <c r="E675" s="13" t="s">
        <v>440</v>
      </c>
      <c r="F675" s="17">
        <v>249.05</v>
      </c>
      <c r="G675" s="18">
        <v>0</v>
      </c>
      <c r="H675" s="18">
        <v>0</v>
      </c>
      <c r="I675" s="18">
        <v>0</v>
      </c>
      <c r="J675" s="15">
        <f t="shared" si="22"/>
        <v>249.05</v>
      </c>
      <c r="K675" s="14"/>
      <c r="L675" s="14"/>
      <c r="M675" s="14"/>
    </row>
    <row r="676" spans="1:13" x14ac:dyDescent="0.3">
      <c r="A676" s="14"/>
      <c r="B676" s="14"/>
      <c r="C676" s="13" t="s">
        <v>26</v>
      </c>
      <c r="D676" s="26"/>
      <c r="E676" s="13" t="s">
        <v>441</v>
      </c>
      <c r="F676" s="17">
        <v>308.55</v>
      </c>
      <c r="G676" s="18">
        <v>0</v>
      </c>
      <c r="H676" s="18">
        <v>0</v>
      </c>
      <c r="I676" s="18">
        <v>0</v>
      </c>
      <c r="J676" s="15">
        <f t="shared" si="22"/>
        <v>308.55</v>
      </c>
      <c r="K676" s="14"/>
      <c r="L676" s="14"/>
      <c r="M676" s="14"/>
    </row>
    <row r="677" spans="1:13" x14ac:dyDescent="0.3">
      <c r="A677" s="14"/>
      <c r="B677" s="14"/>
      <c r="C677" s="13" t="s">
        <v>26</v>
      </c>
      <c r="D677" s="26"/>
      <c r="E677" s="13" t="s">
        <v>442</v>
      </c>
      <c r="F677" s="17">
        <v>-25.6</v>
      </c>
      <c r="G677" s="18">
        <v>0</v>
      </c>
      <c r="H677" s="18">
        <v>0</v>
      </c>
      <c r="I677" s="18">
        <v>0</v>
      </c>
      <c r="J677" s="15">
        <f t="shared" si="22"/>
        <v>-25.6</v>
      </c>
      <c r="K677" s="14"/>
      <c r="L677" s="14"/>
      <c r="M677" s="14"/>
    </row>
    <row r="678" spans="1:13" x14ac:dyDescent="0.3">
      <c r="A678" s="14"/>
      <c r="B678" s="14"/>
      <c r="C678" s="13" t="s">
        <v>26</v>
      </c>
      <c r="D678" s="26"/>
      <c r="E678" s="13" t="s">
        <v>443</v>
      </c>
      <c r="F678" s="17">
        <v>-199.6</v>
      </c>
      <c r="G678" s="18">
        <v>0</v>
      </c>
      <c r="H678" s="18">
        <v>0</v>
      </c>
      <c r="I678" s="18">
        <v>0</v>
      </c>
      <c r="J678" s="15">
        <f t="shared" si="22"/>
        <v>-199.6</v>
      </c>
      <c r="K678" s="14"/>
      <c r="L678" s="14"/>
      <c r="M678" s="14"/>
    </row>
    <row r="679" spans="1:13" x14ac:dyDescent="0.3">
      <c r="A679" s="14"/>
      <c r="B679" s="14"/>
      <c r="C679" s="13" t="s">
        <v>26</v>
      </c>
      <c r="D679" s="26"/>
      <c r="E679" s="13" t="s">
        <v>444</v>
      </c>
      <c r="F679" s="17">
        <v>-126.99</v>
      </c>
      <c r="G679" s="18">
        <v>0</v>
      </c>
      <c r="H679" s="18">
        <v>0</v>
      </c>
      <c r="I679" s="18">
        <v>0</v>
      </c>
      <c r="J679" s="15">
        <f t="shared" si="22"/>
        <v>-126.99</v>
      </c>
      <c r="K679" s="14"/>
      <c r="L679" s="14"/>
      <c r="M679" s="14"/>
    </row>
    <row r="680" spans="1:13" x14ac:dyDescent="0.3">
      <c r="A680" s="14"/>
      <c r="B680" s="14"/>
      <c r="C680" s="13" t="s">
        <v>26</v>
      </c>
      <c r="D680" s="26"/>
      <c r="E680" s="13" t="s">
        <v>445</v>
      </c>
      <c r="F680" s="17">
        <v>-116.66</v>
      </c>
      <c r="G680" s="18">
        <v>0</v>
      </c>
      <c r="H680" s="18">
        <v>0</v>
      </c>
      <c r="I680" s="18">
        <v>0</v>
      </c>
      <c r="J680" s="15">
        <f t="shared" si="22"/>
        <v>-116.66</v>
      </c>
      <c r="K680" s="14"/>
      <c r="L680" s="14"/>
      <c r="M680" s="14"/>
    </row>
    <row r="681" spans="1:13" x14ac:dyDescent="0.3">
      <c r="A681" s="14"/>
      <c r="B681" s="14"/>
      <c r="C681" s="13" t="s">
        <v>26</v>
      </c>
      <c r="D681" s="26"/>
      <c r="E681" s="13" t="s">
        <v>446</v>
      </c>
      <c r="F681" s="17">
        <v>-58.71</v>
      </c>
      <c r="G681" s="18">
        <v>0</v>
      </c>
      <c r="H681" s="18">
        <v>0</v>
      </c>
      <c r="I681" s="18">
        <v>0</v>
      </c>
      <c r="J681" s="15">
        <f t="shared" si="22"/>
        <v>-58.71</v>
      </c>
      <c r="K681" s="14"/>
      <c r="L681" s="14"/>
      <c r="M681" s="14"/>
    </row>
    <row r="682" spans="1:13" x14ac:dyDescent="0.3">
      <c r="A682" s="14"/>
      <c r="B682" s="14"/>
      <c r="C682" s="13" t="s">
        <v>26</v>
      </c>
      <c r="D682" s="26"/>
      <c r="E682" s="13" t="s">
        <v>447</v>
      </c>
      <c r="F682" s="17">
        <v>1</v>
      </c>
      <c r="G682" s="18">
        <v>23</v>
      </c>
      <c r="H682" s="18">
        <v>0</v>
      </c>
      <c r="I682" s="18">
        <v>3.25</v>
      </c>
      <c r="J682" s="15">
        <f t="shared" si="22"/>
        <v>74.75</v>
      </c>
      <c r="K682" s="14"/>
      <c r="L682" s="14"/>
      <c r="M682" s="14"/>
    </row>
    <row r="683" spans="1:13" x14ac:dyDescent="0.3">
      <c r="A683" s="14"/>
      <c r="B683" s="14"/>
      <c r="C683" s="13" t="s">
        <v>26</v>
      </c>
      <c r="D683" s="26"/>
      <c r="E683" s="13" t="s">
        <v>447</v>
      </c>
      <c r="F683" s="17">
        <v>1</v>
      </c>
      <c r="G683" s="18">
        <v>16.5</v>
      </c>
      <c r="H683" s="18">
        <v>0</v>
      </c>
      <c r="I683" s="18">
        <v>3.25</v>
      </c>
      <c r="J683" s="15">
        <f t="shared" si="22"/>
        <v>53.63</v>
      </c>
      <c r="K683" s="14"/>
      <c r="L683" s="14"/>
      <c r="M683" s="14"/>
    </row>
    <row r="684" spans="1:13" x14ac:dyDescent="0.3">
      <c r="A684" s="14"/>
      <c r="B684" s="14"/>
      <c r="C684" s="14"/>
      <c r="D684" s="26"/>
      <c r="E684" s="14"/>
      <c r="F684" s="14"/>
      <c r="G684" s="14"/>
      <c r="H684" s="14"/>
      <c r="I684" s="14"/>
      <c r="J684" s="19" t="s">
        <v>448</v>
      </c>
      <c r="K684" s="20">
        <f>SUM(J668:J683)*1</f>
        <v>1908.9</v>
      </c>
      <c r="L684" s="18">
        <v>6.21</v>
      </c>
      <c r="M684" s="20">
        <f>ROUND(K684*L684,2)</f>
        <v>11854.27</v>
      </c>
    </row>
    <row r="685" spans="1:13" ht="1.05" customHeight="1" x14ac:dyDescent="0.3">
      <c r="A685" s="21"/>
      <c r="B685" s="21"/>
      <c r="C685" s="21"/>
      <c r="D685" s="27"/>
      <c r="E685" s="21"/>
      <c r="F685" s="21"/>
      <c r="G685" s="21"/>
      <c r="H685" s="21"/>
      <c r="I685" s="21"/>
      <c r="J685" s="21"/>
      <c r="K685" s="21"/>
      <c r="L685" s="21"/>
      <c r="M685" s="21"/>
    </row>
    <row r="686" spans="1:13" ht="21.6" x14ac:dyDescent="0.3">
      <c r="A686" s="12" t="s">
        <v>449</v>
      </c>
      <c r="B686" s="13" t="s">
        <v>22</v>
      </c>
      <c r="C686" s="13" t="s">
        <v>23</v>
      </c>
      <c r="D686" s="16" t="s">
        <v>450</v>
      </c>
      <c r="E686" s="14"/>
      <c r="F686" s="14"/>
      <c r="G686" s="14"/>
      <c r="H686" s="14"/>
      <c r="I686" s="14"/>
      <c r="J686" s="14"/>
      <c r="K686" s="15">
        <f>K695</f>
        <v>1220.18</v>
      </c>
      <c r="L686" s="15">
        <f>L695</f>
        <v>6.56</v>
      </c>
      <c r="M686" s="15">
        <f>M695</f>
        <v>8004.38</v>
      </c>
    </row>
    <row r="687" spans="1:13" ht="205.2" x14ac:dyDescent="0.3">
      <c r="A687" s="14"/>
      <c r="B687" s="14"/>
      <c r="C687" s="14"/>
      <c r="D687" s="16" t="s">
        <v>451</v>
      </c>
      <c r="E687" s="14"/>
      <c r="F687" s="14"/>
      <c r="G687" s="14"/>
      <c r="H687" s="14"/>
      <c r="I687" s="14"/>
      <c r="J687" s="14"/>
      <c r="K687" s="14"/>
      <c r="L687" s="14"/>
      <c r="M687" s="14"/>
    </row>
    <row r="688" spans="1:13" x14ac:dyDescent="0.3">
      <c r="A688" s="14"/>
      <c r="B688" s="14"/>
      <c r="C688" s="13" t="s">
        <v>26</v>
      </c>
      <c r="D688" s="26"/>
      <c r="E688" s="13" t="s">
        <v>452</v>
      </c>
      <c r="F688" s="17">
        <v>972</v>
      </c>
      <c r="G688" s="18">
        <v>0</v>
      </c>
      <c r="H688" s="18">
        <v>0</v>
      </c>
      <c r="I688" s="18">
        <v>0</v>
      </c>
      <c r="J688" s="15">
        <f t="shared" ref="J688:J694" si="23">OR(F688&lt;&gt;0,G688&lt;&gt;0,H688&lt;&gt;0,I688&lt;&gt;0)*(F688 + (F688 = 0))*(G688 + (G688 = 0))*(H688 + (H688 = 0))*(I688 + (I688 = 0))</f>
        <v>972</v>
      </c>
      <c r="K688" s="14"/>
      <c r="L688" s="14"/>
      <c r="M688" s="14"/>
    </row>
    <row r="689" spans="1:13" x14ac:dyDescent="0.3">
      <c r="A689" s="14"/>
      <c r="B689" s="14"/>
      <c r="C689" s="13" t="s">
        <v>26</v>
      </c>
      <c r="D689" s="26"/>
      <c r="E689" s="13" t="s">
        <v>453</v>
      </c>
      <c r="F689" s="17">
        <v>41.3</v>
      </c>
      <c r="G689" s="18">
        <v>0</v>
      </c>
      <c r="H689" s="18">
        <v>0</v>
      </c>
      <c r="I689" s="18">
        <v>0</v>
      </c>
      <c r="J689" s="15">
        <f t="shared" si="23"/>
        <v>41.3</v>
      </c>
      <c r="K689" s="14"/>
      <c r="L689" s="14"/>
      <c r="M689" s="14"/>
    </row>
    <row r="690" spans="1:13" x14ac:dyDescent="0.3">
      <c r="A690" s="14"/>
      <c r="B690" s="14"/>
      <c r="C690" s="13" t="s">
        <v>26</v>
      </c>
      <c r="D690" s="26"/>
      <c r="E690" s="13" t="s">
        <v>454</v>
      </c>
      <c r="F690" s="17">
        <v>109</v>
      </c>
      <c r="G690" s="18">
        <v>0</v>
      </c>
      <c r="H690" s="18">
        <v>0</v>
      </c>
      <c r="I690" s="18">
        <v>0</v>
      </c>
      <c r="J690" s="15">
        <f t="shared" si="23"/>
        <v>109</v>
      </c>
      <c r="K690" s="14"/>
      <c r="L690" s="14"/>
      <c r="M690" s="14"/>
    </row>
    <row r="691" spans="1:13" x14ac:dyDescent="0.3">
      <c r="A691" s="14"/>
      <c r="B691" s="14"/>
      <c r="C691" s="13" t="s">
        <v>26</v>
      </c>
      <c r="D691" s="26"/>
      <c r="E691" s="13" t="s">
        <v>455</v>
      </c>
      <c r="F691" s="17">
        <v>13.26</v>
      </c>
      <c r="G691" s="18">
        <v>0</v>
      </c>
      <c r="H691" s="18">
        <v>0</v>
      </c>
      <c r="I691" s="18">
        <v>0</v>
      </c>
      <c r="J691" s="15">
        <f t="shared" si="23"/>
        <v>13.26</v>
      </c>
      <c r="K691" s="14"/>
      <c r="L691" s="14"/>
      <c r="M691" s="14"/>
    </row>
    <row r="692" spans="1:13" x14ac:dyDescent="0.3">
      <c r="A692" s="14"/>
      <c r="B692" s="14"/>
      <c r="C692" s="13" t="s">
        <v>26</v>
      </c>
      <c r="D692" s="26"/>
      <c r="E692" s="13" t="s">
        <v>456</v>
      </c>
      <c r="F692" s="17">
        <v>76.62</v>
      </c>
      <c r="G692" s="18">
        <v>0</v>
      </c>
      <c r="H692" s="18">
        <v>0</v>
      </c>
      <c r="I692" s="18">
        <v>0</v>
      </c>
      <c r="J692" s="15">
        <f t="shared" si="23"/>
        <v>76.62</v>
      </c>
      <c r="K692" s="14"/>
      <c r="L692" s="14"/>
      <c r="M692" s="14"/>
    </row>
    <row r="693" spans="1:13" x14ac:dyDescent="0.3">
      <c r="A693" s="14"/>
      <c r="B693" s="14"/>
      <c r="C693" s="13" t="s">
        <v>26</v>
      </c>
      <c r="D693" s="26"/>
      <c r="E693" s="13" t="s">
        <v>457</v>
      </c>
      <c r="F693" s="17">
        <v>3.4</v>
      </c>
      <c r="G693" s="18">
        <v>0</v>
      </c>
      <c r="H693" s="18">
        <v>0</v>
      </c>
      <c r="I693" s="18">
        <v>0</v>
      </c>
      <c r="J693" s="15">
        <f t="shared" si="23"/>
        <v>3.4</v>
      </c>
      <c r="K693" s="14"/>
      <c r="L693" s="14"/>
      <c r="M693" s="14"/>
    </row>
    <row r="694" spans="1:13" x14ac:dyDescent="0.3">
      <c r="A694" s="14"/>
      <c r="B694" s="14"/>
      <c r="C694" s="13" t="s">
        <v>26</v>
      </c>
      <c r="D694" s="26"/>
      <c r="E694" s="13" t="s">
        <v>458</v>
      </c>
      <c r="F694" s="17">
        <v>4.5999999999999996</v>
      </c>
      <c r="G694" s="18">
        <v>0</v>
      </c>
      <c r="H694" s="18">
        <v>0</v>
      </c>
      <c r="I694" s="18">
        <v>0</v>
      </c>
      <c r="J694" s="15">
        <f t="shared" si="23"/>
        <v>4.5999999999999996</v>
      </c>
      <c r="K694" s="14"/>
      <c r="L694" s="14"/>
      <c r="M694" s="14"/>
    </row>
    <row r="695" spans="1:13" x14ac:dyDescent="0.3">
      <c r="A695" s="14"/>
      <c r="B695" s="14"/>
      <c r="C695" s="14"/>
      <c r="D695" s="26"/>
      <c r="E695" s="14"/>
      <c r="F695" s="14"/>
      <c r="G695" s="14"/>
      <c r="H695" s="14"/>
      <c r="I695" s="14"/>
      <c r="J695" s="19" t="s">
        <v>459</v>
      </c>
      <c r="K695" s="20">
        <f>SUM(J688:J694)*1</f>
        <v>1220.18</v>
      </c>
      <c r="L695" s="18">
        <v>6.56</v>
      </c>
      <c r="M695" s="20">
        <f>ROUND(K695*L695,2)</f>
        <v>8004.38</v>
      </c>
    </row>
    <row r="696" spans="1:13" ht="1.05" customHeight="1" x14ac:dyDescent="0.3">
      <c r="A696" s="21"/>
      <c r="B696" s="21"/>
      <c r="C696" s="21"/>
      <c r="D696" s="27"/>
      <c r="E696" s="21"/>
      <c r="F696" s="21"/>
      <c r="G696" s="21"/>
      <c r="H696" s="21"/>
      <c r="I696" s="21"/>
      <c r="J696" s="21"/>
      <c r="K696" s="21"/>
      <c r="L696" s="21"/>
      <c r="M696" s="21"/>
    </row>
    <row r="697" spans="1:13" x14ac:dyDescent="0.3">
      <c r="A697" s="12" t="s">
        <v>460</v>
      </c>
      <c r="B697" s="13" t="s">
        <v>22</v>
      </c>
      <c r="C697" s="13" t="s">
        <v>23</v>
      </c>
      <c r="D697" s="16" t="s">
        <v>461</v>
      </c>
      <c r="E697" s="14"/>
      <c r="F697" s="14"/>
      <c r="G697" s="14"/>
      <c r="H697" s="14"/>
      <c r="I697" s="14"/>
      <c r="J697" s="14"/>
      <c r="K697" s="15">
        <f>K700</f>
        <v>273.35000000000002</v>
      </c>
      <c r="L697" s="15">
        <f>L700</f>
        <v>10.68</v>
      </c>
      <c r="M697" s="15">
        <f>M700</f>
        <v>2919.38</v>
      </c>
    </row>
    <row r="698" spans="1:13" ht="140.4" x14ac:dyDescent="0.3">
      <c r="A698" s="14"/>
      <c r="B698" s="14"/>
      <c r="C698" s="14"/>
      <c r="D698" s="16" t="s">
        <v>462</v>
      </c>
      <c r="E698" s="14"/>
      <c r="F698" s="14"/>
      <c r="G698" s="14"/>
      <c r="H698" s="14"/>
      <c r="I698" s="14"/>
      <c r="J698" s="14"/>
      <c r="K698" s="14"/>
      <c r="L698" s="14"/>
      <c r="M698" s="14"/>
    </row>
    <row r="699" spans="1:13" x14ac:dyDescent="0.3">
      <c r="A699" s="14"/>
      <c r="B699" s="14"/>
      <c r="C699" s="13" t="s">
        <v>26</v>
      </c>
      <c r="D699" s="26"/>
      <c r="E699" s="13" t="s">
        <v>463</v>
      </c>
      <c r="F699" s="17">
        <v>273.35000000000002</v>
      </c>
      <c r="G699" s="18">
        <v>0</v>
      </c>
      <c r="H699" s="18">
        <v>0</v>
      </c>
      <c r="I699" s="18">
        <v>0</v>
      </c>
      <c r="J699" s="15">
        <f>OR(F699&lt;&gt;0,G699&lt;&gt;0,H699&lt;&gt;0,I699&lt;&gt;0)*(F699 + (F699 = 0))*(G699 + (G699 = 0))*(H699 + (H699 = 0))*(I699 + (I699 = 0))</f>
        <v>273.35000000000002</v>
      </c>
      <c r="K699" s="14"/>
      <c r="L699" s="14"/>
      <c r="M699" s="14"/>
    </row>
    <row r="700" spans="1:13" x14ac:dyDescent="0.3">
      <c r="A700" s="14"/>
      <c r="B700" s="14"/>
      <c r="C700" s="14"/>
      <c r="D700" s="26"/>
      <c r="E700" s="14"/>
      <c r="F700" s="14"/>
      <c r="G700" s="14"/>
      <c r="H700" s="14"/>
      <c r="I700" s="14"/>
      <c r="J700" s="19" t="s">
        <v>464</v>
      </c>
      <c r="K700" s="20">
        <f>J699*1</f>
        <v>273.35000000000002</v>
      </c>
      <c r="L700" s="18">
        <v>10.68</v>
      </c>
      <c r="M700" s="20">
        <f>ROUND(K700*L700,2)</f>
        <v>2919.38</v>
      </c>
    </row>
    <row r="701" spans="1:13" ht="1.05" customHeight="1" x14ac:dyDescent="0.3">
      <c r="A701" s="21"/>
      <c r="B701" s="21"/>
      <c r="C701" s="21"/>
      <c r="D701" s="27"/>
      <c r="E701" s="21"/>
      <c r="F701" s="21"/>
      <c r="G701" s="21"/>
      <c r="H701" s="21"/>
      <c r="I701" s="21"/>
      <c r="J701" s="21"/>
      <c r="K701" s="21"/>
      <c r="L701" s="21"/>
      <c r="M701" s="21"/>
    </row>
    <row r="702" spans="1:13" ht="21.6" x14ac:dyDescent="0.3">
      <c r="A702" s="12" t="s">
        <v>465</v>
      </c>
      <c r="B702" s="13" t="s">
        <v>22</v>
      </c>
      <c r="C702" s="13" t="s">
        <v>23</v>
      </c>
      <c r="D702" s="16" t="s">
        <v>466</v>
      </c>
      <c r="E702" s="14"/>
      <c r="F702" s="14"/>
      <c r="G702" s="14"/>
      <c r="H702" s="14"/>
      <c r="I702" s="14"/>
      <c r="J702" s="14"/>
      <c r="K702" s="15">
        <f>K727</f>
        <v>72.680000000000007</v>
      </c>
      <c r="L702" s="15">
        <f>L727</f>
        <v>16.149999999999999</v>
      </c>
      <c r="M702" s="15">
        <f>M727</f>
        <v>1173.78</v>
      </c>
    </row>
    <row r="703" spans="1:13" ht="129.6" x14ac:dyDescent="0.3">
      <c r="A703" s="14"/>
      <c r="B703" s="14"/>
      <c r="C703" s="14"/>
      <c r="D703" s="16" t="s">
        <v>467</v>
      </c>
      <c r="E703" s="14"/>
      <c r="F703" s="14"/>
      <c r="G703" s="14"/>
      <c r="H703" s="14"/>
      <c r="I703" s="14"/>
      <c r="J703" s="14"/>
      <c r="K703" s="14"/>
      <c r="L703" s="14"/>
      <c r="M703" s="14"/>
    </row>
    <row r="704" spans="1:13" x14ac:dyDescent="0.3">
      <c r="A704" s="14"/>
      <c r="B704" s="14"/>
      <c r="C704" s="13" t="s">
        <v>26</v>
      </c>
      <c r="D704" s="26"/>
      <c r="E704" s="13" t="s">
        <v>468</v>
      </c>
      <c r="F704" s="17"/>
      <c r="G704" s="18"/>
      <c r="H704" s="18"/>
      <c r="I704" s="18"/>
      <c r="J704" s="15">
        <f t="shared" ref="J704:J726" si="24">OR(F704&lt;&gt;0,G704&lt;&gt;0,H704&lt;&gt;0,I704&lt;&gt;0)*(F704 + (F704 = 0))*(G704 + (G704 = 0))*(H704 + (H704 = 0))*(I704 + (I704 = 0))</f>
        <v>0</v>
      </c>
      <c r="K704" s="14"/>
      <c r="L704" s="14"/>
      <c r="M704" s="14"/>
    </row>
    <row r="705" spans="1:13" x14ac:dyDescent="0.3">
      <c r="A705" s="14"/>
      <c r="B705" s="14"/>
      <c r="C705" s="13" t="s">
        <v>26</v>
      </c>
      <c r="D705" s="26"/>
      <c r="E705" s="13" t="s">
        <v>28</v>
      </c>
      <c r="F705" s="17">
        <v>8</v>
      </c>
      <c r="G705" s="18">
        <v>0.65</v>
      </c>
      <c r="H705" s="18">
        <v>0</v>
      </c>
      <c r="I705" s="18">
        <v>0.55000000000000004</v>
      </c>
      <c r="J705" s="15">
        <f t="shared" si="24"/>
        <v>2.86</v>
      </c>
      <c r="K705" s="14"/>
      <c r="L705" s="14"/>
      <c r="M705" s="14"/>
    </row>
    <row r="706" spans="1:13" x14ac:dyDescent="0.3">
      <c r="A706" s="14"/>
      <c r="B706" s="14"/>
      <c r="C706" s="13" t="s">
        <v>26</v>
      </c>
      <c r="D706" s="26"/>
      <c r="E706" s="13" t="s">
        <v>17</v>
      </c>
      <c r="F706" s="17">
        <v>2</v>
      </c>
      <c r="G706" s="18">
        <v>0.8</v>
      </c>
      <c r="H706" s="18">
        <v>0</v>
      </c>
      <c r="I706" s="18">
        <v>0.45</v>
      </c>
      <c r="J706" s="15">
        <f t="shared" si="24"/>
        <v>0.72</v>
      </c>
      <c r="K706" s="14"/>
      <c r="L706" s="14"/>
      <c r="M706" s="14"/>
    </row>
    <row r="707" spans="1:13" x14ac:dyDescent="0.3">
      <c r="A707" s="14"/>
      <c r="B707" s="14"/>
      <c r="C707" s="13" t="s">
        <v>26</v>
      </c>
      <c r="D707" s="26"/>
      <c r="E707" s="13" t="s">
        <v>17</v>
      </c>
      <c r="F707" s="17">
        <v>1</v>
      </c>
      <c r="G707" s="18">
        <v>2.6</v>
      </c>
      <c r="H707" s="18">
        <v>0</v>
      </c>
      <c r="I707" s="18">
        <v>0.55000000000000004</v>
      </c>
      <c r="J707" s="15">
        <f t="shared" si="24"/>
        <v>1.43</v>
      </c>
      <c r="K707" s="14"/>
      <c r="L707" s="14"/>
      <c r="M707" s="14"/>
    </row>
    <row r="708" spans="1:13" x14ac:dyDescent="0.3">
      <c r="A708" s="14"/>
      <c r="B708" s="14"/>
      <c r="C708" s="13" t="s">
        <v>26</v>
      </c>
      <c r="D708" s="26"/>
      <c r="E708" s="13" t="s">
        <v>29</v>
      </c>
      <c r="F708" s="17">
        <v>6</v>
      </c>
      <c r="G708" s="18">
        <v>0.65</v>
      </c>
      <c r="H708" s="18">
        <v>0</v>
      </c>
      <c r="I708" s="18">
        <v>0.55000000000000004</v>
      </c>
      <c r="J708" s="15">
        <f t="shared" si="24"/>
        <v>2.15</v>
      </c>
      <c r="K708" s="14"/>
      <c r="L708" s="14"/>
      <c r="M708" s="14"/>
    </row>
    <row r="709" spans="1:13" x14ac:dyDescent="0.3">
      <c r="A709" s="14"/>
      <c r="B709" s="14"/>
      <c r="C709" s="13" t="s">
        <v>26</v>
      </c>
      <c r="D709" s="26"/>
      <c r="E709" s="13" t="s">
        <v>469</v>
      </c>
      <c r="F709" s="17"/>
      <c r="G709" s="18"/>
      <c r="H709" s="18"/>
      <c r="I709" s="18"/>
      <c r="J709" s="15">
        <f t="shared" si="24"/>
        <v>0</v>
      </c>
      <c r="K709" s="14"/>
      <c r="L709" s="14"/>
      <c r="M709" s="14"/>
    </row>
    <row r="710" spans="1:13" x14ac:dyDescent="0.3">
      <c r="A710" s="14"/>
      <c r="B710" s="14"/>
      <c r="C710" s="13" t="s">
        <v>26</v>
      </c>
      <c r="D710" s="26"/>
      <c r="E710" s="13" t="s">
        <v>470</v>
      </c>
      <c r="F710" s="17">
        <v>2</v>
      </c>
      <c r="G710" s="18">
        <v>4.12</v>
      </c>
      <c r="H710" s="18">
        <v>0</v>
      </c>
      <c r="I710" s="18">
        <v>0.9</v>
      </c>
      <c r="J710" s="15">
        <f t="shared" si="24"/>
        <v>7.42</v>
      </c>
      <c r="K710" s="14"/>
      <c r="L710" s="14"/>
      <c r="M710" s="14"/>
    </row>
    <row r="711" spans="1:13" x14ac:dyDescent="0.3">
      <c r="A711" s="14"/>
      <c r="B711" s="14"/>
      <c r="C711" s="13" t="s">
        <v>26</v>
      </c>
      <c r="D711" s="26"/>
      <c r="E711" s="13" t="s">
        <v>471</v>
      </c>
      <c r="F711" s="17">
        <v>2</v>
      </c>
      <c r="G711" s="18">
        <v>2.2599999999999998</v>
      </c>
      <c r="H711" s="18">
        <v>0</v>
      </c>
      <c r="I711" s="18">
        <v>0.9</v>
      </c>
      <c r="J711" s="15">
        <f t="shared" si="24"/>
        <v>4.07</v>
      </c>
      <c r="K711" s="14"/>
      <c r="L711" s="14"/>
      <c r="M711" s="14"/>
    </row>
    <row r="712" spans="1:13" x14ac:dyDescent="0.3">
      <c r="A712" s="14"/>
      <c r="B712" s="14"/>
      <c r="C712" s="13" t="s">
        <v>26</v>
      </c>
      <c r="D712" s="26"/>
      <c r="E712" s="13" t="s">
        <v>472</v>
      </c>
      <c r="F712" s="17">
        <v>2</v>
      </c>
      <c r="G712" s="18">
        <v>1.62</v>
      </c>
      <c r="H712" s="18">
        <v>0</v>
      </c>
      <c r="I712" s="18">
        <v>0.9</v>
      </c>
      <c r="J712" s="15">
        <f t="shared" si="24"/>
        <v>2.92</v>
      </c>
      <c r="K712" s="14"/>
      <c r="L712" s="14"/>
      <c r="M712" s="14"/>
    </row>
    <row r="713" spans="1:13" x14ac:dyDescent="0.3">
      <c r="A713" s="14"/>
      <c r="B713" s="14"/>
      <c r="C713" s="13" t="s">
        <v>26</v>
      </c>
      <c r="D713" s="26"/>
      <c r="E713" s="13" t="s">
        <v>473</v>
      </c>
      <c r="F713" s="17">
        <v>2</v>
      </c>
      <c r="G713" s="18">
        <v>12.52</v>
      </c>
      <c r="H713" s="18">
        <v>0</v>
      </c>
      <c r="I713" s="18">
        <v>0.9</v>
      </c>
      <c r="J713" s="15">
        <f t="shared" si="24"/>
        <v>22.54</v>
      </c>
      <c r="K713" s="14"/>
      <c r="L713" s="14"/>
      <c r="M713" s="14"/>
    </row>
    <row r="714" spans="1:13" x14ac:dyDescent="0.3">
      <c r="A714" s="14"/>
      <c r="B714" s="14"/>
      <c r="C714" s="13" t="s">
        <v>26</v>
      </c>
      <c r="D714" s="26"/>
      <c r="E714" s="13" t="s">
        <v>474</v>
      </c>
      <c r="F714" s="17">
        <v>2</v>
      </c>
      <c r="G714" s="18">
        <v>0.97</v>
      </c>
      <c r="H714" s="18">
        <v>0</v>
      </c>
      <c r="I714" s="18">
        <v>0.9</v>
      </c>
      <c r="J714" s="15">
        <f t="shared" si="24"/>
        <v>1.75</v>
      </c>
      <c r="K714" s="14"/>
      <c r="L714" s="14"/>
      <c r="M714" s="14"/>
    </row>
    <row r="715" spans="1:13" x14ac:dyDescent="0.3">
      <c r="A715" s="14"/>
      <c r="B715" s="14"/>
      <c r="C715" s="13" t="s">
        <v>26</v>
      </c>
      <c r="D715" s="26"/>
      <c r="E715" s="13" t="s">
        <v>17</v>
      </c>
      <c r="F715" s="17">
        <v>2</v>
      </c>
      <c r="G715" s="18">
        <v>0.3</v>
      </c>
      <c r="H715" s="18">
        <v>0</v>
      </c>
      <c r="I715" s="18">
        <v>0.9</v>
      </c>
      <c r="J715" s="15">
        <f t="shared" si="24"/>
        <v>0.54</v>
      </c>
      <c r="K715" s="14"/>
      <c r="L715" s="14"/>
      <c r="M715" s="14"/>
    </row>
    <row r="716" spans="1:13" x14ac:dyDescent="0.3">
      <c r="A716" s="14"/>
      <c r="B716" s="14"/>
      <c r="C716" s="13" t="s">
        <v>26</v>
      </c>
      <c r="D716" s="26"/>
      <c r="E716" s="13" t="s">
        <v>475</v>
      </c>
      <c r="F716" s="17">
        <v>2</v>
      </c>
      <c r="G716" s="18">
        <v>1.3</v>
      </c>
      <c r="H716" s="18">
        <v>0</v>
      </c>
      <c r="I716" s="18">
        <v>0.9</v>
      </c>
      <c r="J716" s="15">
        <f t="shared" si="24"/>
        <v>2.34</v>
      </c>
      <c r="K716" s="14"/>
      <c r="L716" s="14"/>
      <c r="M716" s="14"/>
    </row>
    <row r="717" spans="1:13" x14ac:dyDescent="0.3">
      <c r="A717" s="14"/>
      <c r="B717" s="14"/>
      <c r="C717" s="13" t="s">
        <v>26</v>
      </c>
      <c r="D717" s="26"/>
      <c r="E717" s="13" t="s">
        <v>17</v>
      </c>
      <c r="F717" s="17">
        <v>2</v>
      </c>
      <c r="G717" s="18">
        <v>0.3</v>
      </c>
      <c r="H717" s="18">
        <v>0</v>
      </c>
      <c r="I717" s="18">
        <v>0.9</v>
      </c>
      <c r="J717" s="15">
        <f t="shared" si="24"/>
        <v>0.54</v>
      </c>
      <c r="K717" s="14"/>
      <c r="L717" s="14"/>
      <c r="M717" s="14"/>
    </row>
    <row r="718" spans="1:13" x14ac:dyDescent="0.3">
      <c r="A718" s="14"/>
      <c r="B718" s="14"/>
      <c r="C718" s="13" t="s">
        <v>26</v>
      </c>
      <c r="D718" s="26"/>
      <c r="E718" s="13" t="s">
        <v>476</v>
      </c>
      <c r="F718" s="17">
        <v>2</v>
      </c>
      <c r="G718" s="18">
        <v>1.5</v>
      </c>
      <c r="H718" s="18">
        <v>0</v>
      </c>
      <c r="I718" s="18">
        <v>0.9</v>
      </c>
      <c r="J718" s="15">
        <f t="shared" si="24"/>
        <v>2.7</v>
      </c>
      <c r="K718" s="14"/>
      <c r="L718" s="14"/>
      <c r="M718" s="14"/>
    </row>
    <row r="719" spans="1:13" x14ac:dyDescent="0.3">
      <c r="A719" s="14"/>
      <c r="B719" s="14"/>
      <c r="C719" s="13" t="s">
        <v>26</v>
      </c>
      <c r="D719" s="26"/>
      <c r="E719" s="13" t="s">
        <v>17</v>
      </c>
      <c r="F719" s="17">
        <v>2</v>
      </c>
      <c r="G719" s="18">
        <v>3.1</v>
      </c>
      <c r="H719" s="18">
        <v>0</v>
      </c>
      <c r="I719" s="18">
        <v>0.9</v>
      </c>
      <c r="J719" s="15">
        <f t="shared" si="24"/>
        <v>5.58</v>
      </c>
      <c r="K719" s="14"/>
      <c r="L719" s="14"/>
      <c r="M719" s="14"/>
    </row>
    <row r="720" spans="1:13" x14ac:dyDescent="0.3">
      <c r="A720" s="14"/>
      <c r="B720" s="14"/>
      <c r="C720" s="13" t="s">
        <v>26</v>
      </c>
      <c r="D720" s="26"/>
      <c r="E720" s="13" t="s">
        <v>477</v>
      </c>
      <c r="F720" s="17">
        <v>1</v>
      </c>
      <c r="G720" s="18">
        <v>2</v>
      </c>
      <c r="H720" s="18">
        <v>0.3</v>
      </c>
      <c r="I720" s="18">
        <v>0</v>
      </c>
      <c r="J720" s="15">
        <f t="shared" si="24"/>
        <v>0.6</v>
      </c>
      <c r="K720" s="14"/>
      <c r="L720" s="14"/>
      <c r="M720" s="14"/>
    </row>
    <row r="721" spans="1:13" x14ac:dyDescent="0.3">
      <c r="A721" s="14"/>
      <c r="B721" s="14"/>
      <c r="C721" s="13" t="s">
        <v>26</v>
      </c>
      <c r="D721" s="26"/>
      <c r="E721" s="13" t="s">
        <v>478</v>
      </c>
      <c r="F721" s="17">
        <v>1</v>
      </c>
      <c r="G721" s="18">
        <v>2</v>
      </c>
      <c r="H721" s="18">
        <v>0.3</v>
      </c>
      <c r="I721" s="18">
        <v>0</v>
      </c>
      <c r="J721" s="15">
        <f t="shared" si="24"/>
        <v>0.6</v>
      </c>
      <c r="K721" s="14"/>
      <c r="L721" s="14"/>
      <c r="M721" s="14"/>
    </row>
    <row r="722" spans="1:13" x14ac:dyDescent="0.3">
      <c r="A722" s="14"/>
      <c r="B722" s="14"/>
      <c r="C722" s="13" t="s">
        <v>26</v>
      </c>
      <c r="D722" s="26"/>
      <c r="E722" s="13" t="s">
        <v>479</v>
      </c>
      <c r="F722" s="17">
        <v>2</v>
      </c>
      <c r="G722" s="18">
        <v>1.65</v>
      </c>
      <c r="H722" s="18">
        <v>0.6</v>
      </c>
      <c r="I722" s="18">
        <v>0</v>
      </c>
      <c r="J722" s="15">
        <f t="shared" si="24"/>
        <v>1.98</v>
      </c>
      <c r="K722" s="14"/>
      <c r="L722" s="14"/>
      <c r="M722" s="14"/>
    </row>
    <row r="723" spans="1:13" x14ac:dyDescent="0.3">
      <c r="A723" s="14"/>
      <c r="B723" s="14"/>
      <c r="C723" s="13" t="s">
        <v>26</v>
      </c>
      <c r="D723" s="26"/>
      <c r="E723" s="13" t="s">
        <v>480</v>
      </c>
      <c r="F723" s="17">
        <v>2</v>
      </c>
      <c r="G723" s="18">
        <v>2</v>
      </c>
      <c r="H723" s="18">
        <v>0.6</v>
      </c>
      <c r="I723" s="18">
        <v>0</v>
      </c>
      <c r="J723" s="15">
        <f t="shared" si="24"/>
        <v>2.4</v>
      </c>
      <c r="K723" s="14"/>
      <c r="L723" s="14"/>
      <c r="M723" s="14"/>
    </row>
    <row r="724" spans="1:13" x14ac:dyDescent="0.3">
      <c r="A724" s="14"/>
      <c r="B724" s="14"/>
      <c r="C724" s="13" t="s">
        <v>26</v>
      </c>
      <c r="D724" s="26"/>
      <c r="E724" s="13" t="s">
        <v>481</v>
      </c>
      <c r="F724" s="17">
        <v>4</v>
      </c>
      <c r="G724" s="18">
        <v>2</v>
      </c>
      <c r="H724" s="18">
        <v>0.6</v>
      </c>
      <c r="I724" s="18">
        <v>0</v>
      </c>
      <c r="J724" s="15">
        <f t="shared" si="24"/>
        <v>4.8</v>
      </c>
      <c r="K724" s="14"/>
      <c r="L724" s="14"/>
      <c r="M724" s="14"/>
    </row>
    <row r="725" spans="1:13" x14ac:dyDescent="0.3">
      <c r="A725" s="14"/>
      <c r="B725" s="14"/>
      <c r="C725" s="13" t="s">
        <v>26</v>
      </c>
      <c r="D725" s="26"/>
      <c r="E725" s="13" t="s">
        <v>482</v>
      </c>
      <c r="F725" s="17">
        <v>2</v>
      </c>
      <c r="G725" s="18">
        <v>3.6</v>
      </c>
      <c r="H725" s="18">
        <v>0.6</v>
      </c>
      <c r="I725" s="18">
        <v>0</v>
      </c>
      <c r="J725" s="15">
        <f t="shared" si="24"/>
        <v>4.32</v>
      </c>
      <c r="K725" s="14"/>
      <c r="L725" s="14"/>
      <c r="M725" s="14"/>
    </row>
    <row r="726" spans="1:13" x14ac:dyDescent="0.3">
      <c r="A726" s="14"/>
      <c r="B726" s="14"/>
      <c r="C726" s="13" t="s">
        <v>26</v>
      </c>
      <c r="D726" s="26"/>
      <c r="E726" s="13" t="s">
        <v>483</v>
      </c>
      <c r="F726" s="17">
        <v>1</v>
      </c>
      <c r="G726" s="18">
        <v>1.4</v>
      </c>
      <c r="H726" s="18">
        <v>0.3</v>
      </c>
      <c r="I726" s="18">
        <v>0</v>
      </c>
      <c r="J726" s="15">
        <f t="shared" si="24"/>
        <v>0.42</v>
      </c>
      <c r="K726" s="14"/>
      <c r="L726" s="14"/>
      <c r="M726" s="14"/>
    </row>
    <row r="727" spans="1:13" x14ac:dyDescent="0.3">
      <c r="A727" s="14"/>
      <c r="B727" s="14"/>
      <c r="C727" s="14"/>
      <c r="D727" s="26"/>
      <c r="E727" s="14"/>
      <c r="F727" s="14"/>
      <c r="G727" s="14"/>
      <c r="H727" s="14"/>
      <c r="I727" s="14"/>
      <c r="J727" s="19" t="s">
        <v>484</v>
      </c>
      <c r="K727" s="20">
        <f>SUM(J704:J726)*1</f>
        <v>72.680000000000007</v>
      </c>
      <c r="L727" s="18">
        <v>16.149999999999999</v>
      </c>
      <c r="M727" s="20">
        <f>ROUND(K727*L727,2)</f>
        <v>1173.78</v>
      </c>
    </row>
    <row r="728" spans="1:13" ht="1.05" customHeight="1" x14ac:dyDescent="0.3">
      <c r="A728" s="21"/>
      <c r="B728" s="21"/>
      <c r="C728" s="21"/>
      <c r="D728" s="27"/>
      <c r="E728" s="21"/>
      <c r="F728" s="21"/>
      <c r="G728" s="21"/>
      <c r="H728" s="21"/>
      <c r="I728" s="21"/>
      <c r="J728" s="21"/>
      <c r="K728" s="21"/>
      <c r="L728" s="21"/>
      <c r="M728" s="21"/>
    </row>
    <row r="729" spans="1:13" x14ac:dyDescent="0.3">
      <c r="A729" s="12" t="s">
        <v>485</v>
      </c>
      <c r="B729" s="13" t="s">
        <v>22</v>
      </c>
      <c r="C729" s="13" t="s">
        <v>23</v>
      </c>
      <c r="D729" s="16" t="s">
        <v>486</v>
      </c>
      <c r="E729" s="14"/>
      <c r="F729" s="14"/>
      <c r="G729" s="14"/>
      <c r="H729" s="14"/>
      <c r="I729" s="14"/>
      <c r="J729" s="14"/>
      <c r="K729" s="15">
        <f>K733</f>
        <v>21.42</v>
      </c>
      <c r="L729" s="15">
        <f>L733</f>
        <v>18.010000000000002</v>
      </c>
      <c r="M729" s="15">
        <f>M733</f>
        <v>385.77</v>
      </c>
    </row>
    <row r="730" spans="1:13" ht="86.4" x14ac:dyDescent="0.3">
      <c r="A730" s="14"/>
      <c r="B730" s="14"/>
      <c r="C730" s="14"/>
      <c r="D730" s="16" t="s">
        <v>487</v>
      </c>
      <c r="E730" s="14"/>
      <c r="F730" s="14"/>
      <c r="G730" s="14"/>
      <c r="H730" s="14"/>
      <c r="I730" s="14"/>
      <c r="J730" s="14"/>
      <c r="K730" s="14"/>
      <c r="L730" s="14"/>
      <c r="M730" s="14"/>
    </row>
    <row r="731" spans="1:13" x14ac:dyDescent="0.3">
      <c r="A731" s="14"/>
      <c r="B731" s="14"/>
      <c r="C731" s="13" t="s">
        <v>26</v>
      </c>
      <c r="D731" s="26"/>
      <c r="E731" s="13" t="s">
        <v>488</v>
      </c>
      <c r="F731" s="17">
        <v>3</v>
      </c>
      <c r="G731" s="18">
        <v>2</v>
      </c>
      <c r="H731" s="18">
        <v>1</v>
      </c>
      <c r="I731" s="18">
        <v>2.1</v>
      </c>
      <c r="J731" s="15">
        <f>OR(F731&lt;&gt;0,G731&lt;&gt;0,H731&lt;&gt;0,I731&lt;&gt;0)*(F731 + (F731 = 0))*(G731 + (G731 = 0))*(H731 + (H731 = 0))*(I731 + (I731 = 0))</f>
        <v>12.6</v>
      </c>
      <c r="K731" s="14"/>
      <c r="L731" s="14"/>
      <c r="M731" s="14"/>
    </row>
    <row r="732" spans="1:13" x14ac:dyDescent="0.3">
      <c r="A732" s="14"/>
      <c r="B732" s="14"/>
      <c r="C732" s="13" t="s">
        <v>26</v>
      </c>
      <c r="D732" s="26"/>
      <c r="E732" s="13" t="s">
        <v>489</v>
      </c>
      <c r="F732" s="17">
        <v>2</v>
      </c>
      <c r="G732" s="18">
        <v>2</v>
      </c>
      <c r="H732" s="18">
        <v>1.05</v>
      </c>
      <c r="I732" s="18">
        <v>2.1</v>
      </c>
      <c r="J732" s="15">
        <f>OR(F732&lt;&gt;0,G732&lt;&gt;0,H732&lt;&gt;0,I732&lt;&gt;0)*(F732 + (F732 = 0))*(G732 + (G732 = 0))*(H732 + (H732 = 0))*(I732 + (I732 = 0))</f>
        <v>8.82</v>
      </c>
      <c r="K732" s="14"/>
      <c r="L732" s="14"/>
      <c r="M732" s="14"/>
    </row>
    <row r="733" spans="1:13" x14ac:dyDescent="0.3">
      <c r="A733" s="14"/>
      <c r="B733" s="14"/>
      <c r="C733" s="14"/>
      <c r="D733" s="26"/>
      <c r="E733" s="14"/>
      <c r="F733" s="14"/>
      <c r="G733" s="14"/>
      <c r="H733" s="14"/>
      <c r="I733" s="14"/>
      <c r="J733" s="19" t="s">
        <v>490</v>
      </c>
      <c r="K733" s="20">
        <f>SUM(J731:J732)*1</f>
        <v>21.42</v>
      </c>
      <c r="L733" s="18">
        <v>18.010000000000002</v>
      </c>
      <c r="M733" s="20">
        <f>ROUND(K733*L733,2)</f>
        <v>385.77</v>
      </c>
    </row>
    <row r="734" spans="1:13" ht="1.05" customHeight="1" x14ac:dyDescent="0.3">
      <c r="A734" s="21"/>
      <c r="B734" s="21"/>
      <c r="C734" s="21"/>
      <c r="D734" s="27"/>
      <c r="E734" s="21"/>
      <c r="F734" s="21"/>
      <c r="G734" s="21"/>
      <c r="H734" s="21"/>
      <c r="I734" s="21"/>
      <c r="J734" s="21"/>
      <c r="K734" s="21"/>
      <c r="L734" s="21"/>
      <c r="M734" s="21"/>
    </row>
    <row r="735" spans="1:13" x14ac:dyDescent="0.3">
      <c r="A735" s="12" t="s">
        <v>491</v>
      </c>
      <c r="B735" s="13" t="s">
        <v>22</v>
      </c>
      <c r="C735" s="13" t="s">
        <v>23</v>
      </c>
      <c r="D735" s="16" t="s">
        <v>492</v>
      </c>
      <c r="E735" s="14"/>
      <c r="F735" s="14"/>
      <c r="G735" s="14"/>
      <c r="H735" s="14"/>
      <c r="I735" s="14"/>
      <c r="J735" s="14"/>
      <c r="K735" s="15">
        <f>K739</f>
        <v>3.75</v>
      </c>
      <c r="L735" s="15">
        <f>L739</f>
        <v>12.42</v>
      </c>
      <c r="M735" s="15">
        <f>M739</f>
        <v>46.58</v>
      </c>
    </row>
    <row r="736" spans="1:13" ht="140.4" x14ac:dyDescent="0.3">
      <c r="A736" s="14"/>
      <c r="B736" s="14"/>
      <c r="C736" s="14"/>
      <c r="D736" s="16" t="s">
        <v>493</v>
      </c>
      <c r="E736" s="14"/>
      <c r="F736" s="14"/>
      <c r="G736" s="14"/>
      <c r="H736" s="14"/>
      <c r="I736" s="14"/>
      <c r="J736" s="14"/>
      <c r="K736" s="14"/>
      <c r="L736" s="14"/>
      <c r="M736" s="14"/>
    </row>
    <row r="737" spans="1:13" x14ac:dyDescent="0.3">
      <c r="A737" s="14"/>
      <c r="B737" s="14"/>
      <c r="C737" s="13" t="s">
        <v>26</v>
      </c>
      <c r="D737" s="26"/>
      <c r="E737" s="13" t="s">
        <v>331</v>
      </c>
      <c r="F737" s="17">
        <v>1</v>
      </c>
      <c r="G737" s="18">
        <v>2.5</v>
      </c>
      <c r="H737" s="18">
        <v>0</v>
      </c>
      <c r="I737" s="18">
        <v>1.5</v>
      </c>
      <c r="J737" s="15">
        <f>OR(F737&lt;&gt;0,G737&lt;&gt;0,H737&lt;&gt;0,I737&lt;&gt;0)*(F737 + (F737 = 0))*(G737 + (G737 = 0))*(H737 + (H737 = 0))*(I737 + (I737 = 0))</f>
        <v>3.75</v>
      </c>
      <c r="K737" s="14"/>
      <c r="L737" s="14"/>
      <c r="M737" s="14"/>
    </row>
    <row r="738" spans="1:13" x14ac:dyDescent="0.3">
      <c r="A738" s="14"/>
      <c r="B738" s="14"/>
      <c r="C738" s="13" t="s">
        <v>26</v>
      </c>
      <c r="D738" s="26"/>
      <c r="E738" s="13" t="s">
        <v>17</v>
      </c>
      <c r="F738" s="17"/>
      <c r="G738" s="18"/>
      <c r="H738" s="18"/>
      <c r="I738" s="18"/>
      <c r="J738" s="15">
        <f>OR(F738&lt;&gt;0,G738&lt;&gt;0,H738&lt;&gt;0,I738&lt;&gt;0)*(F738 + (F738 = 0))*(G738 + (G738 = 0))*(H738 + (H738 = 0))*(I738 + (I738 = 0))</f>
        <v>0</v>
      </c>
      <c r="K738" s="14"/>
      <c r="L738" s="14"/>
      <c r="M738" s="14"/>
    </row>
    <row r="739" spans="1:13" x14ac:dyDescent="0.3">
      <c r="A739" s="14"/>
      <c r="B739" s="14"/>
      <c r="C739" s="14"/>
      <c r="D739" s="26"/>
      <c r="E739" s="14"/>
      <c r="F739" s="14"/>
      <c r="G739" s="14"/>
      <c r="H739" s="14"/>
      <c r="I739" s="14"/>
      <c r="J739" s="19" t="s">
        <v>494</v>
      </c>
      <c r="K739" s="20">
        <f>SUM(J737:J738)*1</f>
        <v>3.75</v>
      </c>
      <c r="L739" s="18">
        <v>12.42</v>
      </c>
      <c r="M739" s="20">
        <f>ROUND(K739*L739,2)</f>
        <v>46.58</v>
      </c>
    </row>
    <row r="740" spans="1:13" ht="1.05" customHeight="1" x14ac:dyDescent="0.3">
      <c r="A740" s="21"/>
      <c r="B740" s="21"/>
      <c r="C740" s="21"/>
      <c r="D740" s="27"/>
      <c r="E740" s="21"/>
      <c r="F740" s="21"/>
      <c r="G740" s="21"/>
      <c r="H740" s="21"/>
      <c r="I740" s="21"/>
      <c r="J740" s="21"/>
      <c r="K740" s="21"/>
      <c r="L740" s="21"/>
      <c r="M740" s="21"/>
    </row>
    <row r="741" spans="1:13" x14ac:dyDescent="0.3">
      <c r="A741" s="12" t="s">
        <v>495</v>
      </c>
      <c r="B741" s="13" t="s">
        <v>22</v>
      </c>
      <c r="C741" s="13" t="s">
        <v>23</v>
      </c>
      <c r="D741" s="16" t="s">
        <v>496</v>
      </c>
      <c r="E741" s="14"/>
      <c r="F741" s="14"/>
      <c r="G741" s="14"/>
      <c r="H741" s="14"/>
      <c r="I741" s="14"/>
      <c r="J741" s="14"/>
      <c r="K741" s="15">
        <f>K748</f>
        <v>25.6</v>
      </c>
      <c r="L741" s="15">
        <f>L748</f>
        <v>41.92</v>
      </c>
      <c r="M741" s="15">
        <f>M748</f>
        <v>1073.1500000000001</v>
      </c>
    </row>
    <row r="742" spans="1:13" ht="97.2" x14ac:dyDescent="0.3">
      <c r="A742" s="14"/>
      <c r="B742" s="14"/>
      <c r="C742" s="14"/>
      <c r="D742" s="16" t="s">
        <v>497</v>
      </c>
      <c r="E742" s="14"/>
      <c r="F742" s="14"/>
      <c r="G742" s="14"/>
      <c r="H742" s="14"/>
      <c r="I742" s="14"/>
      <c r="J742" s="14"/>
      <c r="K742" s="14"/>
      <c r="L742" s="14"/>
      <c r="M742" s="14"/>
    </row>
    <row r="743" spans="1:13" x14ac:dyDescent="0.3">
      <c r="A743" s="14"/>
      <c r="B743" s="14"/>
      <c r="C743" s="13" t="s">
        <v>26</v>
      </c>
      <c r="D743" s="26"/>
      <c r="E743" s="13" t="s">
        <v>159</v>
      </c>
      <c r="F743" s="17">
        <v>1</v>
      </c>
      <c r="G743" s="18">
        <v>1.2</v>
      </c>
      <c r="H743" s="18">
        <v>0</v>
      </c>
      <c r="I743" s="18">
        <v>2</v>
      </c>
      <c r="J743" s="15">
        <f>OR(F743&lt;&gt;0,G743&lt;&gt;0,H743&lt;&gt;0,I743&lt;&gt;0)*(F743 + (F743 = 0))*(G743 + (G743 = 0))*(H743 + (H743 = 0))*(I743 + (I743 = 0))</f>
        <v>2.4</v>
      </c>
      <c r="K743" s="14"/>
      <c r="L743" s="14"/>
      <c r="M743" s="14"/>
    </row>
    <row r="744" spans="1:13" x14ac:dyDescent="0.3">
      <c r="A744" s="14"/>
      <c r="B744" s="14"/>
      <c r="C744" s="13" t="s">
        <v>26</v>
      </c>
      <c r="D744" s="26"/>
      <c r="E744" s="13" t="s">
        <v>498</v>
      </c>
      <c r="F744" s="17">
        <v>1</v>
      </c>
      <c r="G744" s="18">
        <v>3.2</v>
      </c>
      <c r="H744" s="18">
        <v>0</v>
      </c>
      <c r="I744" s="18">
        <v>2</v>
      </c>
      <c r="J744" s="15">
        <f>OR(F744&lt;&gt;0,G744&lt;&gt;0,H744&lt;&gt;0,I744&lt;&gt;0)*(F744 + (F744 = 0))*(G744 + (G744 = 0))*(H744 + (H744 = 0))*(I744 + (I744 = 0))</f>
        <v>6.4</v>
      </c>
      <c r="K744" s="14"/>
      <c r="L744" s="14"/>
      <c r="M744" s="14"/>
    </row>
    <row r="745" spans="1:13" x14ac:dyDescent="0.3">
      <c r="A745" s="14"/>
      <c r="B745" s="14"/>
      <c r="C745" s="13" t="s">
        <v>26</v>
      </c>
      <c r="D745" s="26"/>
      <c r="E745" s="13" t="s">
        <v>17</v>
      </c>
      <c r="F745" s="17">
        <v>1</v>
      </c>
      <c r="G745" s="18">
        <v>2.65</v>
      </c>
      <c r="H745" s="18">
        <v>0</v>
      </c>
      <c r="I745" s="18">
        <v>2</v>
      </c>
      <c r="J745" s="15">
        <f>OR(F745&lt;&gt;0,G745&lt;&gt;0,H745&lt;&gt;0,I745&lt;&gt;0)*(F745 + (F745 = 0))*(G745 + (G745 = 0))*(H745 + (H745 = 0))*(I745 + (I745 = 0))</f>
        <v>5.3</v>
      </c>
      <c r="K745" s="14"/>
      <c r="L745" s="14"/>
      <c r="M745" s="14"/>
    </row>
    <row r="746" spans="1:13" x14ac:dyDescent="0.3">
      <c r="A746" s="14"/>
      <c r="B746" s="14"/>
      <c r="C746" s="13" t="s">
        <v>26</v>
      </c>
      <c r="D746" s="26"/>
      <c r="E746" s="13" t="s">
        <v>17</v>
      </c>
      <c r="F746" s="17">
        <v>1</v>
      </c>
      <c r="G746" s="18">
        <v>4.0999999999999996</v>
      </c>
      <c r="H746" s="18">
        <v>0</v>
      </c>
      <c r="I746" s="18">
        <v>2</v>
      </c>
      <c r="J746" s="15">
        <f>OR(F746&lt;&gt;0,G746&lt;&gt;0,H746&lt;&gt;0,I746&lt;&gt;0)*(F746 + (F746 = 0))*(G746 + (G746 = 0))*(H746 + (H746 = 0))*(I746 + (I746 = 0))</f>
        <v>8.1999999999999993</v>
      </c>
      <c r="K746" s="14"/>
      <c r="L746" s="14"/>
      <c r="M746" s="14"/>
    </row>
    <row r="747" spans="1:13" x14ac:dyDescent="0.3">
      <c r="A747" s="14"/>
      <c r="B747" s="14"/>
      <c r="C747" s="13" t="s">
        <v>26</v>
      </c>
      <c r="D747" s="26"/>
      <c r="E747" s="13" t="s">
        <v>17</v>
      </c>
      <c r="F747" s="17">
        <v>1</v>
      </c>
      <c r="G747" s="18">
        <v>1.65</v>
      </c>
      <c r="H747" s="18">
        <v>0</v>
      </c>
      <c r="I747" s="18">
        <v>2</v>
      </c>
      <c r="J747" s="15">
        <f>OR(F747&lt;&gt;0,G747&lt;&gt;0,H747&lt;&gt;0,I747&lt;&gt;0)*(F747 + (F747 = 0))*(G747 + (G747 = 0))*(H747 + (H747 = 0))*(I747 + (I747 = 0))</f>
        <v>3.3</v>
      </c>
      <c r="K747" s="14"/>
      <c r="L747" s="14"/>
      <c r="M747" s="14"/>
    </row>
    <row r="748" spans="1:13" x14ac:dyDescent="0.3">
      <c r="A748" s="14"/>
      <c r="B748" s="14"/>
      <c r="C748" s="14"/>
      <c r="D748" s="26"/>
      <c r="E748" s="14"/>
      <c r="F748" s="14"/>
      <c r="G748" s="14"/>
      <c r="H748" s="14"/>
      <c r="I748" s="14"/>
      <c r="J748" s="19" t="s">
        <v>499</v>
      </c>
      <c r="K748" s="20">
        <f>SUM(J743:J747)*1</f>
        <v>25.6</v>
      </c>
      <c r="L748" s="18">
        <v>41.92</v>
      </c>
      <c r="M748" s="20">
        <f>ROUND(K748*L748,2)</f>
        <v>1073.1500000000001</v>
      </c>
    </row>
    <row r="749" spans="1:13" ht="1.05" customHeight="1" x14ac:dyDescent="0.3">
      <c r="A749" s="21"/>
      <c r="B749" s="21"/>
      <c r="C749" s="21"/>
      <c r="D749" s="27"/>
      <c r="E749" s="21"/>
      <c r="F749" s="21"/>
      <c r="G749" s="21"/>
      <c r="H749" s="21"/>
      <c r="I749" s="21"/>
      <c r="J749" s="21"/>
      <c r="K749" s="21"/>
      <c r="L749" s="21"/>
      <c r="M749" s="21"/>
    </row>
    <row r="750" spans="1:13" x14ac:dyDescent="0.3">
      <c r="A750" s="12" t="s">
        <v>500</v>
      </c>
      <c r="B750" s="13" t="s">
        <v>22</v>
      </c>
      <c r="C750" s="13" t="s">
        <v>23</v>
      </c>
      <c r="D750" s="16" t="s">
        <v>501</v>
      </c>
      <c r="E750" s="14"/>
      <c r="F750" s="14"/>
      <c r="G750" s="14"/>
      <c r="H750" s="14"/>
      <c r="I750" s="14"/>
      <c r="J750" s="14"/>
      <c r="K750" s="15">
        <f>K783</f>
        <v>199.6</v>
      </c>
      <c r="L750" s="15">
        <f>L783</f>
        <v>41.92</v>
      </c>
      <c r="M750" s="15">
        <f>M783</f>
        <v>8367.23</v>
      </c>
    </row>
    <row r="751" spans="1:13" ht="97.2" x14ac:dyDescent="0.3">
      <c r="A751" s="14"/>
      <c r="B751" s="14"/>
      <c r="C751" s="14"/>
      <c r="D751" s="16" t="s">
        <v>502</v>
      </c>
      <c r="E751" s="14"/>
      <c r="F751" s="14"/>
      <c r="G751" s="14"/>
      <c r="H751" s="14"/>
      <c r="I751" s="14"/>
      <c r="J751" s="14"/>
      <c r="K751" s="14"/>
      <c r="L751" s="14"/>
      <c r="M751" s="14"/>
    </row>
    <row r="752" spans="1:13" x14ac:dyDescent="0.3">
      <c r="A752" s="14"/>
      <c r="B752" s="14"/>
      <c r="C752" s="13" t="s">
        <v>26</v>
      </c>
      <c r="D752" s="26"/>
      <c r="E752" s="13" t="s">
        <v>503</v>
      </c>
      <c r="F752" s="17">
        <v>1</v>
      </c>
      <c r="G752" s="18">
        <v>55.3</v>
      </c>
      <c r="H752" s="18">
        <v>0</v>
      </c>
      <c r="I752" s="18">
        <v>1</v>
      </c>
      <c r="J752" s="15">
        <f t="shared" ref="J752:J782" si="25">OR(F752&lt;&gt;0,G752&lt;&gt;0,H752&lt;&gt;0,I752&lt;&gt;0)*(F752 + (F752 = 0))*(G752 + (G752 = 0))*(H752 + (H752 = 0))*(I752 + (I752 = 0))</f>
        <v>55.3</v>
      </c>
      <c r="K752" s="14"/>
      <c r="L752" s="14"/>
      <c r="M752" s="14"/>
    </row>
    <row r="753" spans="1:13" x14ac:dyDescent="0.3">
      <c r="A753" s="14"/>
      <c r="B753" s="14"/>
      <c r="C753" s="13" t="s">
        <v>26</v>
      </c>
      <c r="D753" s="26"/>
      <c r="E753" s="13" t="s">
        <v>17</v>
      </c>
      <c r="F753" s="17">
        <v>1</v>
      </c>
      <c r="G753" s="18">
        <v>3.8</v>
      </c>
      <c r="H753" s="18">
        <v>0</v>
      </c>
      <c r="I753" s="18">
        <v>1</v>
      </c>
      <c r="J753" s="15">
        <f t="shared" si="25"/>
        <v>3.8</v>
      </c>
      <c r="K753" s="14"/>
      <c r="L753" s="14"/>
      <c r="M753" s="14"/>
    </row>
    <row r="754" spans="1:13" x14ac:dyDescent="0.3">
      <c r="A754" s="14"/>
      <c r="B754" s="14"/>
      <c r="C754" s="13" t="s">
        <v>26</v>
      </c>
      <c r="D754" s="26"/>
      <c r="E754" s="13" t="s">
        <v>17</v>
      </c>
      <c r="F754" s="17">
        <v>1</v>
      </c>
      <c r="G754" s="18">
        <v>5.85</v>
      </c>
      <c r="H754" s="18">
        <v>0</v>
      </c>
      <c r="I754" s="18">
        <v>1</v>
      </c>
      <c r="J754" s="15">
        <f t="shared" si="25"/>
        <v>5.85</v>
      </c>
      <c r="K754" s="14"/>
      <c r="L754" s="14"/>
      <c r="M754" s="14"/>
    </row>
    <row r="755" spans="1:13" x14ac:dyDescent="0.3">
      <c r="A755" s="14"/>
      <c r="B755" s="14"/>
      <c r="C755" s="13" t="s">
        <v>26</v>
      </c>
      <c r="D755" s="26"/>
      <c r="E755" s="13" t="s">
        <v>17</v>
      </c>
      <c r="F755" s="17">
        <v>1</v>
      </c>
      <c r="G755" s="18">
        <v>6.6</v>
      </c>
      <c r="H755" s="18">
        <v>0</v>
      </c>
      <c r="I755" s="18">
        <v>1</v>
      </c>
      <c r="J755" s="15">
        <f t="shared" si="25"/>
        <v>6.6</v>
      </c>
      <c r="K755" s="14"/>
      <c r="L755" s="14"/>
      <c r="M755" s="14"/>
    </row>
    <row r="756" spans="1:13" x14ac:dyDescent="0.3">
      <c r="A756" s="14"/>
      <c r="B756" s="14"/>
      <c r="C756" s="13" t="s">
        <v>26</v>
      </c>
      <c r="D756" s="26"/>
      <c r="E756" s="13" t="s">
        <v>17</v>
      </c>
      <c r="F756" s="17">
        <v>1</v>
      </c>
      <c r="G756" s="18">
        <v>7.6</v>
      </c>
      <c r="H756" s="18">
        <v>0</v>
      </c>
      <c r="I756" s="18">
        <v>1</v>
      </c>
      <c r="J756" s="15">
        <f t="shared" si="25"/>
        <v>7.6</v>
      </c>
      <c r="K756" s="14"/>
      <c r="L756" s="14"/>
      <c r="M756" s="14"/>
    </row>
    <row r="757" spans="1:13" x14ac:dyDescent="0.3">
      <c r="A757" s="14"/>
      <c r="B757" s="14"/>
      <c r="C757" s="13" t="s">
        <v>26</v>
      </c>
      <c r="D757" s="26"/>
      <c r="E757" s="13" t="s">
        <v>17</v>
      </c>
      <c r="F757" s="17">
        <v>1</v>
      </c>
      <c r="G757" s="18">
        <v>4.3</v>
      </c>
      <c r="H757" s="18">
        <v>0</v>
      </c>
      <c r="I757" s="18">
        <v>1</v>
      </c>
      <c r="J757" s="15">
        <f t="shared" si="25"/>
        <v>4.3</v>
      </c>
      <c r="K757" s="14"/>
      <c r="L757" s="14"/>
      <c r="M757" s="14"/>
    </row>
    <row r="758" spans="1:13" x14ac:dyDescent="0.3">
      <c r="A758" s="14"/>
      <c r="B758" s="14"/>
      <c r="C758" s="13" t="s">
        <v>26</v>
      </c>
      <c r="D758" s="26"/>
      <c r="E758" s="13" t="s">
        <v>17</v>
      </c>
      <c r="F758" s="17">
        <v>1</v>
      </c>
      <c r="G758" s="18">
        <v>1.7</v>
      </c>
      <c r="H758" s="18">
        <v>0</v>
      </c>
      <c r="I758" s="18">
        <v>1</v>
      </c>
      <c r="J758" s="15">
        <f t="shared" si="25"/>
        <v>1.7</v>
      </c>
      <c r="K758" s="14"/>
      <c r="L758" s="14"/>
      <c r="M758" s="14"/>
    </row>
    <row r="759" spans="1:13" x14ac:dyDescent="0.3">
      <c r="A759" s="14"/>
      <c r="B759" s="14"/>
      <c r="C759" s="13" t="s">
        <v>26</v>
      </c>
      <c r="D759" s="26"/>
      <c r="E759" s="13" t="s">
        <v>17</v>
      </c>
      <c r="F759" s="17">
        <v>1</v>
      </c>
      <c r="G759" s="18">
        <v>20.5</v>
      </c>
      <c r="H759" s="18">
        <v>0</v>
      </c>
      <c r="I759" s="18">
        <v>1</v>
      </c>
      <c r="J759" s="15">
        <f t="shared" si="25"/>
        <v>20.5</v>
      </c>
      <c r="K759" s="14"/>
      <c r="L759" s="14"/>
      <c r="M759" s="14"/>
    </row>
    <row r="760" spans="1:13" x14ac:dyDescent="0.3">
      <c r="A760" s="14"/>
      <c r="B760" s="14"/>
      <c r="C760" s="13" t="s">
        <v>26</v>
      </c>
      <c r="D760" s="26"/>
      <c r="E760" s="13" t="s">
        <v>17</v>
      </c>
      <c r="F760" s="17">
        <v>1</v>
      </c>
      <c r="G760" s="18">
        <v>4.0999999999999996</v>
      </c>
      <c r="H760" s="18">
        <v>0</v>
      </c>
      <c r="I760" s="18">
        <v>1</v>
      </c>
      <c r="J760" s="15">
        <f t="shared" si="25"/>
        <v>4.0999999999999996</v>
      </c>
      <c r="K760" s="14"/>
      <c r="L760" s="14"/>
      <c r="M760" s="14"/>
    </row>
    <row r="761" spans="1:13" x14ac:dyDescent="0.3">
      <c r="A761" s="14"/>
      <c r="B761" s="14"/>
      <c r="C761" s="13" t="s">
        <v>26</v>
      </c>
      <c r="D761" s="26"/>
      <c r="E761" s="13" t="s">
        <v>504</v>
      </c>
      <c r="F761" s="17">
        <v>1</v>
      </c>
      <c r="G761" s="18">
        <v>8.3000000000000007</v>
      </c>
      <c r="H761" s="18">
        <v>0</v>
      </c>
      <c r="I761" s="18">
        <v>0.7</v>
      </c>
      <c r="J761" s="15">
        <f t="shared" si="25"/>
        <v>5.81</v>
      </c>
      <c r="K761" s="14"/>
      <c r="L761" s="14"/>
      <c r="M761" s="14"/>
    </row>
    <row r="762" spans="1:13" x14ac:dyDescent="0.3">
      <c r="A762" s="14"/>
      <c r="B762" s="14"/>
      <c r="C762" s="13" t="s">
        <v>26</v>
      </c>
      <c r="D762" s="26"/>
      <c r="E762" s="13" t="s">
        <v>17</v>
      </c>
      <c r="F762" s="17">
        <v>1</v>
      </c>
      <c r="G762" s="18">
        <v>12.55</v>
      </c>
      <c r="H762" s="18">
        <v>0</v>
      </c>
      <c r="I762" s="18">
        <v>0.7</v>
      </c>
      <c r="J762" s="15">
        <f t="shared" si="25"/>
        <v>8.7899999999999991</v>
      </c>
      <c r="K762" s="14"/>
      <c r="L762" s="14"/>
      <c r="M762" s="14"/>
    </row>
    <row r="763" spans="1:13" x14ac:dyDescent="0.3">
      <c r="A763" s="14"/>
      <c r="B763" s="14"/>
      <c r="C763" s="13" t="s">
        <v>26</v>
      </c>
      <c r="D763" s="26"/>
      <c r="E763" s="13" t="s">
        <v>333</v>
      </c>
      <c r="F763" s="17">
        <v>1</v>
      </c>
      <c r="G763" s="18">
        <v>2.8</v>
      </c>
      <c r="H763" s="18">
        <v>0</v>
      </c>
      <c r="I763" s="18">
        <v>1</v>
      </c>
      <c r="J763" s="15">
        <f t="shared" si="25"/>
        <v>2.8</v>
      </c>
      <c r="K763" s="14"/>
      <c r="L763" s="14"/>
      <c r="M763" s="14"/>
    </row>
    <row r="764" spans="1:13" x14ac:dyDescent="0.3">
      <c r="A764" s="14"/>
      <c r="B764" s="14"/>
      <c r="C764" s="13" t="s">
        <v>26</v>
      </c>
      <c r="D764" s="26"/>
      <c r="E764" s="13" t="s">
        <v>17</v>
      </c>
      <c r="F764" s="17">
        <v>1</v>
      </c>
      <c r="G764" s="18">
        <v>2.9</v>
      </c>
      <c r="H764" s="18">
        <v>0</v>
      </c>
      <c r="I764" s="18">
        <v>1</v>
      </c>
      <c r="J764" s="15">
        <f t="shared" si="25"/>
        <v>2.9</v>
      </c>
      <c r="K764" s="14"/>
      <c r="L764" s="14"/>
      <c r="M764" s="14"/>
    </row>
    <row r="765" spans="1:13" x14ac:dyDescent="0.3">
      <c r="A765" s="14"/>
      <c r="B765" s="14"/>
      <c r="C765" s="13" t="s">
        <v>26</v>
      </c>
      <c r="D765" s="26"/>
      <c r="E765" s="13" t="s">
        <v>17</v>
      </c>
      <c r="F765" s="17">
        <v>1</v>
      </c>
      <c r="G765" s="18">
        <v>3.1</v>
      </c>
      <c r="H765" s="18">
        <v>0</v>
      </c>
      <c r="I765" s="18">
        <v>1</v>
      </c>
      <c r="J765" s="15">
        <f t="shared" si="25"/>
        <v>3.1</v>
      </c>
      <c r="K765" s="14"/>
      <c r="L765" s="14"/>
      <c r="M765" s="14"/>
    </row>
    <row r="766" spans="1:13" x14ac:dyDescent="0.3">
      <c r="A766" s="14"/>
      <c r="B766" s="14"/>
      <c r="C766" s="13" t="s">
        <v>26</v>
      </c>
      <c r="D766" s="26"/>
      <c r="E766" s="13" t="s">
        <v>17</v>
      </c>
      <c r="F766" s="17">
        <v>1</v>
      </c>
      <c r="G766" s="18">
        <v>3.15</v>
      </c>
      <c r="H766" s="18">
        <v>0</v>
      </c>
      <c r="I766" s="18">
        <v>2</v>
      </c>
      <c r="J766" s="15">
        <f t="shared" si="25"/>
        <v>6.3</v>
      </c>
      <c r="K766" s="14"/>
      <c r="L766" s="14"/>
      <c r="M766" s="14"/>
    </row>
    <row r="767" spans="1:13" x14ac:dyDescent="0.3">
      <c r="A767" s="14"/>
      <c r="B767" s="14"/>
      <c r="C767" s="13" t="s">
        <v>26</v>
      </c>
      <c r="D767" s="26"/>
      <c r="E767" s="13" t="s">
        <v>17</v>
      </c>
      <c r="F767" s="17">
        <v>2</v>
      </c>
      <c r="G767" s="18">
        <v>2.7</v>
      </c>
      <c r="H767" s="18">
        <v>0</v>
      </c>
      <c r="I767" s="18">
        <v>1</v>
      </c>
      <c r="J767" s="15">
        <f t="shared" si="25"/>
        <v>5.4</v>
      </c>
      <c r="K767" s="14"/>
      <c r="L767" s="14"/>
      <c r="M767" s="14"/>
    </row>
    <row r="768" spans="1:13" x14ac:dyDescent="0.3">
      <c r="A768" s="14"/>
      <c r="B768" s="14"/>
      <c r="C768" s="13" t="s">
        <v>26</v>
      </c>
      <c r="D768" s="26"/>
      <c r="E768" s="13" t="s">
        <v>17</v>
      </c>
      <c r="F768" s="17">
        <v>1</v>
      </c>
      <c r="G768" s="18">
        <v>2</v>
      </c>
      <c r="H768" s="18">
        <v>0</v>
      </c>
      <c r="I768" s="18">
        <v>1</v>
      </c>
      <c r="J768" s="15">
        <f t="shared" si="25"/>
        <v>2</v>
      </c>
      <c r="K768" s="14"/>
      <c r="L768" s="14"/>
      <c r="M768" s="14"/>
    </row>
    <row r="769" spans="1:13" x14ac:dyDescent="0.3">
      <c r="A769" s="14"/>
      <c r="B769" s="14"/>
      <c r="C769" s="13" t="s">
        <v>26</v>
      </c>
      <c r="D769" s="26"/>
      <c r="E769" s="13" t="s">
        <v>17</v>
      </c>
      <c r="F769" s="17">
        <v>1</v>
      </c>
      <c r="G769" s="18">
        <v>5.95</v>
      </c>
      <c r="H769" s="18">
        <v>0</v>
      </c>
      <c r="I769" s="18">
        <v>1</v>
      </c>
      <c r="J769" s="15">
        <f t="shared" si="25"/>
        <v>5.95</v>
      </c>
      <c r="K769" s="14"/>
      <c r="L769" s="14"/>
      <c r="M769" s="14"/>
    </row>
    <row r="770" spans="1:13" x14ac:dyDescent="0.3">
      <c r="A770" s="14"/>
      <c r="B770" s="14"/>
      <c r="C770" s="13" t="s">
        <v>26</v>
      </c>
      <c r="D770" s="26"/>
      <c r="E770" s="13" t="s">
        <v>17</v>
      </c>
      <c r="F770" s="17">
        <v>2</v>
      </c>
      <c r="G770" s="18">
        <v>3.55</v>
      </c>
      <c r="H770" s="18">
        <v>0</v>
      </c>
      <c r="I770" s="18">
        <v>1</v>
      </c>
      <c r="J770" s="15">
        <f t="shared" si="25"/>
        <v>7.1</v>
      </c>
      <c r="K770" s="14"/>
      <c r="L770" s="14"/>
      <c r="M770" s="14"/>
    </row>
    <row r="771" spans="1:13" x14ac:dyDescent="0.3">
      <c r="A771" s="14"/>
      <c r="B771" s="14"/>
      <c r="C771" s="13" t="s">
        <v>26</v>
      </c>
      <c r="D771" s="26"/>
      <c r="E771" s="13" t="s">
        <v>17</v>
      </c>
      <c r="F771" s="17">
        <v>1</v>
      </c>
      <c r="G771" s="18">
        <v>3</v>
      </c>
      <c r="H771" s="18">
        <v>0</v>
      </c>
      <c r="I771" s="18">
        <v>1</v>
      </c>
      <c r="J771" s="15">
        <f t="shared" si="25"/>
        <v>3</v>
      </c>
      <c r="K771" s="14"/>
      <c r="L771" s="14"/>
      <c r="M771" s="14"/>
    </row>
    <row r="772" spans="1:13" x14ac:dyDescent="0.3">
      <c r="A772" s="14"/>
      <c r="B772" s="14"/>
      <c r="C772" s="13" t="s">
        <v>26</v>
      </c>
      <c r="D772" s="26"/>
      <c r="E772" s="13" t="s">
        <v>17</v>
      </c>
      <c r="F772" s="17">
        <v>1</v>
      </c>
      <c r="G772" s="18">
        <v>3.35</v>
      </c>
      <c r="H772" s="18">
        <v>0</v>
      </c>
      <c r="I772" s="18">
        <v>1</v>
      </c>
      <c r="J772" s="15">
        <f t="shared" si="25"/>
        <v>3.35</v>
      </c>
      <c r="K772" s="14"/>
      <c r="L772" s="14"/>
      <c r="M772" s="14"/>
    </row>
    <row r="773" spans="1:13" x14ac:dyDescent="0.3">
      <c r="A773" s="14"/>
      <c r="B773" s="14"/>
      <c r="C773" s="13" t="s">
        <v>26</v>
      </c>
      <c r="D773" s="26"/>
      <c r="E773" s="13" t="s">
        <v>17</v>
      </c>
      <c r="F773" s="17">
        <v>1</v>
      </c>
      <c r="G773" s="18">
        <v>3.05</v>
      </c>
      <c r="H773" s="18">
        <v>0</v>
      </c>
      <c r="I773" s="18">
        <v>1</v>
      </c>
      <c r="J773" s="15">
        <f t="shared" si="25"/>
        <v>3.05</v>
      </c>
      <c r="K773" s="14"/>
      <c r="L773" s="14"/>
      <c r="M773" s="14"/>
    </row>
    <row r="774" spans="1:13" x14ac:dyDescent="0.3">
      <c r="A774" s="14"/>
      <c r="B774" s="14"/>
      <c r="C774" s="13" t="s">
        <v>26</v>
      </c>
      <c r="D774" s="26"/>
      <c r="E774" s="13" t="s">
        <v>17</v>
      </c>
      <c r="F774" s="17"/>
      <c r="G774" s="18"/>
      <c r="H774" s="18"/>
      <c r="I774" s="18"/>
      <c r="J774" s="15">
        <f t="shared" si="25"/>
        <v>0</v>
      </c>
      <c r="K774" s="14"/>
      <c r="L774" s="14"/>
      <c r="M774" s="14"/>
    </row>
    <row r="775" spans="1:13" x14ac:dyDescent="0.3">
      <c r="A775" s="14"/>
      <c r="B775" s="14"/>
      <c r="C775" s="13" t="s">
        <v>26</v>
      </c>
      <c r="D775" s="26"/>
      <c r="E775" s="13" t="s">
        <v>17</v>
      </c>
      <c r="F775" s="17"/>
      <c r="G775" s="18"/>
      <c r="H775" s="18"/>
      <c r="I775" s="18"/>
      <c r="J775" s="15">
        <f t="shared" si="25"/>
        <v>0</v>
      </c>
      <c r="K775" s="14"/>
      <c r="L775" s="14"/>
      <c r="M775" s="14"/>
    </row>
    <row r="776" spans="1:13" x14ac:dyDescent="0.3">
      <c r="A776" s="14"/>
      <c r="B776" s="14"/>
      <c r="C776" s="13" t="s">
        <v>26</v>
      </c>
      <c r="D776" s="26"/>
      <c r="E776" s="13" t="s">
        <v>298</v>
      </c>
      <c r="F776" s="17">
        <v>1</v>
      </c>
      <c r="G776" s="18">
        <v>15.15</v>
      </c>
      <c r="H776" s="18">
        <v>0</v>
      </c>
      <c r="I776" s="18">
        <v>2</v>
      </c>
      <c r="J776" s="15">
        <f t="shared" si="25"/>
        <v>30.3</v>
      </c>
      <c r="K776" s="14"/>
      <c r="L776" s="14"/>
      <c r="M776" s="14"/>
    </row>
    <row r="777" spans="1:13" x14ac:dyDescent="0.3">
      <c r="A777" s="14"/>
      <c r="B777" s="14"/>
      <c r="C777" s="13" t="s">
        <v>26</v>
      </c>
      <c r="D777" s="26"/>
      <c r="E777" s="13" t="s">
        <v>17</v>
      </c>
      <c r="F777" s="17"/>
      <c r="G777" s="18"/>
      <c r="H777" s="18"/>
      <c r="I777" s="18"/>
      <c r="J777" s="15">
        <f t="shared" si="25"/>
        <v>0</v>
      </c>
      <c r="K777" s="14"/>
      <c r="L777" s="14"/>
      <c r="M777" s="14"/>
    </row>
    <row r="778" spans="1:13" x14ac:dyDescent="0.3">
      <c r="A778" s="14"/>
      <c r="B778" s="14"/>
      <c r="C778" s="13" t="s">
        <v>26</v>
      </c>
      <c r="D778" s="26"/>
      <c r="E778" s="13" t="s">
        <v>17</v>
      </c>
      <c r="F778" s="17"/>
      <c r="G778" s="18"/>
      <c r="H778" s="18"/>
      <c r="I778" s="18"/>
      <c r="J778" s="15">
        <f t="shared" si="25"/>
        <v>0</v>
      </c>
      <c r="K778" s="14"/>
      <c r="L778" s="14"/>
      <c r="M778" s="14"/>
    </row>
    <row r="779" spans="1:13" x14ac:dyDescent="0.3">
      <c r="A779" s="14"/>
      <c r="B779" s="14"/>
      <c r="C779" s="13" t="s">
        <v>26</v>
      </c>
      <c r="D779" s="26"/>
      <c r="E779" s="13" t="s">
        <v>17</v>
      </c>
      <c r="F779" s="17"/>
      <c r="G779" s="18"/>
      <c r="H779" s="18"/>
      <c r="I779" s="18"/>
      <c r="J779" s="15">
        <f t="shared" si="25"/>
        <v>0</v>
      </c>
      <c r="K779" s="14"/>
      <c r="L779" s="14"/>
      <c r="M779" s="14"/>
    </row>
    <row r="780" spans="1:13" x14ac:dyDescent="0.3">
      <c r="A780" s="14"/>
      <c r="B780" s="14"/>
      <c r="C780" s="13" t="s">
        <v>26</v>
      </c>
      <c r="D780" s="26"/>
      <c r="E780" s="13" t="s">
        <v>17</v>
      </c>
      <c r="F780" s="17"/>
      <c r="G780" s="18"/>
      <c r="H780" s="18"/>
      <c r="I780" s="18"/>
      <c r="J780" s="15">
        <f t="shared" si="25"/>
        <v>0</v>
      </c>
      <c r="K780" s="14"/>
      <c r="L780" s="14"/>
      <c r="M780" s="14"/>
    </row>
    <row r="781" spans="1:13" x14ac:dyDescent="0.3">
      <c r="A781" s="14"/>
      <c r="B781" s="14"/>
      <c r="C781" s="13" t="s">
        <v>26</v>
      </c>
      <c r="D781" s="26"/>
      <c r="E781" s="13" t="s">
        <v>17</v>
      </c>
      <c r="F781" s="17"/>
      <c r="G781" s="18"/>
      <c r="H781" s="18"/>
      <c r="I781" s="18"/>
      <c r="J781" s="15">
        <f t="shared" si="25"/>
        <v>0</v>
      </c>
      <c r="K781" s="14"/>
      <c r="L781" s="14"/>
      <c r="M781" s="14"/>
    </row>
    <row r="782" spans="1:13" x14ac:dyDescent="0.3">
      <c r="A782" s="14"/>
      <c r="B782" s="14"/>
      <c r="C782" s="13" t="s">
        <v>26</v>
      </c>
      <c r="D782" s="26"/>
      <c r="E782" s="13" t="s">
        <v>17</v>
      </c>
      <c r="F782" s="17"/>
      <c r="G782" s="18"/>
      <c r="H782" s="18"/>
      <c r="I782" s="18"/>
      <c r="J782" s="15">
        <f t="shared" si="25"/>
        <v>0</v>
      </c>
      <c r="K782" s="14"/>
      <c r="L782" s="14"/>
      <c r="M782" s="14"/>
    </row>
    <row r="783" spans="1:13" x14ac:dyDescent="0.3">
      <c r="A783" s="14"/>
      <c r="B783" s="14"/>
      <c r="C783" s="14"/>
      <c r="D783" s="26"/>
      <c r="E783" s="14"/>
      <c r="F783" s="14"/>
      <c r="G783" s="14"/>
      <c r="H783" s="14"/>
      <c r="I783" s="14"/>
      <c r="J783" s="19" t="s">
        <v>505</v>
      </c>
      <c r="K783" s="20">
        <f>SUM(J752:J782)*1</f>
        <v>199.6</v>
      </c>
      <c r="L783" s="18">
        <v>41.92</v>
      </c>
      <c r="M783" s="20">
        <f>ROUND(K783*L783,2)</f>
        <v>8367.23</v>
      </c>
    </row>
    <row r="784" spans="1:13" ht="1.05" customHeight="1" x14ac:dyDescent="0.3">
      <c r="A784" s="21"/>
      <c r="B784" s="21"/>
      <c r="C784" s="21"/>
      <c r="D784" s="27"/>
      <c r="E784" s="21"/>
      <c r="F784" s="21"/>
      <c r="G784" s="21"/>
      <c r="H784" s="21"/>
      <c r="I784" s="21"/>
      <c r="J784" s="21"/>
      <c r="K784" s="21"/>
      <c r="L784" s="21"/>
      <c r="M784" s="21"/>
    </row>
    <row r="785" spans="1:13" ht="21.6" x14ac:dyDescent="0.3">
      <c r="A785" s="12" t="s">
        <v>506</v>
      </c>
      <c r="B785" s="13" t="s">
        <v>22</v>
      </c>
      <c r="C785" s="13" t="s">
        <v>23</v>
      </c>
      <c r="D785" s="16" t="s">
        <v>507</v>
      </c>
      <c r="E785" s="14"/>
      <c r="F785" s="14"/>
      <c r="G785" s="14"/>
      <c r="H785" s="14"/>
      <c r="I785" s="14"/>
      <c r="J785" s="14"/>
      <c r="K785" s="15">
        <f>K816</f>
        <v>126.99</v>
      </c>
      <c r="L785" s="15">
        <f>L816</f>
        <v>41.92</v>
      </c>
      <c r="M785" s="15">
        <f>M816</f>
        <v>5323.42</v>
      </c>
    </row>
    <row r="786" spans="1:13" ht="97.2" x14ac:dyDescent="0.3">
      <c r="A786" s="14"/>
      <c r="B786" s="14"/>
      <c r="C786" s="14"/>
      <c r="D786" s="16" t="s">
        <v>508</v>
      </c>
      <c r="E786" s="14"/>
      <c r="F786" s="14"/>
      <c r="G786" s="14"/>
      <c r="H786" s="14"/>
      <c r="I786" s="14"/>
      <c r="J786" s="14"/>
      <c r="K786" s="14"/>
      <c r="L786" s="14"/>
      <c r="M786" s="14"/>
    </row>
    <row r="787" spans="1:13" x14ac:dyDescent="0.3">
      <c r="A787" s="14"/>
      <c r="B787" s="14"/>
      <c r="C787" s="13" t="s">
        <v>26</v>
      </c>
      <c r="D787" s="26"/>
      <c r="E787" s="13" t="s">
        <v>158</v>
      </c>
      <c r="F787" s="17">
        <v>1</v>
      </c>
      <c r="G787" s="18">
        <v>3.4</v>
      </c>
      <c r="H787" s="18">
        <v>0</v>
      </c>
      <c r="I787" s="18">
        <v>1</v>
      </c>
      <c r="J787" s="15">
        <f t="shared" ref="J787:J815" si="26">OR(F787&lt;&gt;0,G787&lt;&gt;0,H787&lt;&gt;0,I787&lt;&gt;0)*(F787 + (F787 = 0))*(G787 + (G787 = 0))*(H787 + (H787 = 0))*(I787 + (I787 = 0))</f>
        <v>3.4</v>
      </c>
      <c r="K787" s="14"/>
      <c r="L787" s="14"/>
      <c r="M787" s="14"/>
    </row>
    <row r="788" spans="1:13" x14ac:dyDescent="0.3">
      <c r="A788" s="14"/>
      <c r="B788" s="14"/>
      <c r="C788" s="13" t="s">
        <v>26</v>
      </c>
      <c r="D788" s="26"/>
      <c r="E788" s="13" t="s">
        <v>17</v>
      </c>
      <c r="F788" s="17">
        <v>1</v>
      </c>
      <c r="G788" s="18">
        <v>7.2</v>
      </c>
      <c r="H788" s="18">
        <v>0</v>
      </c>
      <c r="I788" s="18">
        <v>1</v>
      </c>
      <c r="J788" s="15">
        <f t="shared" si="26"/>
        <v>7.2</v>
      </c>
      <c r="K788" s="14"/>
      <c r="L788" s="14"/>
      <c r="M788" s="14"/>
    </row>
    <row r="789" spans="1:13" x14ac:dyDescent="0.3">
      <c r="A789" s="14"/>
      <c r="B789" s="14"/>
      <c r="C789" s="13" t="s">
        <v>26</v>
      </c>
      <c r="D789" s="26"/>
      <c r="E789" s="13" t="s">
        <v>17</v>
      </c>
      <c r="F789" s="17">
        <v>1</v>
      </c>
      <c r="G789" s="18">
        <v>10.199999999999999</v>
      </c>
      <c r="H789" s="18">
        <v>0</v>
      </c>
      <c r="I789" s="18">
        <v>1</v>
      </c>
      <c r="J789" s="15">
        <f t="shared" si="26"/>
        <v>10.199999999999999</v>
      </c>
      <c r="K789" s="14"/>
      <c r="L789" s="14"/>
      <c r="M789" s="14"/>
    </row>
    <row r="790" spans="1:13" x14ac:dyDescent="0.3">
      <c r="A790" s="14"/>
      <c r="B790" s="14"/>
      <c r="C790" s="13" t="s">
        <v>26</v>
      </c>
      <c r="D790" s="26"/>
      <c r="E790" s="13" t="s">
        <v>334</v>
      </c>
      <c r="F790" s="17">
        <v>1</v>
      </c>
      <c r="G790" s="18">
        <v>4.05</v>
      </c>
      <c r="H790" s="18">
        <v>0</v>
      </c>
      <c r="I790" s="18">
        <v>1</v>
      </c>
      <c r="J790" s="15">
        <f t="shared" si="26"/>
        <v>4.05</v>
      </c>
      <c r="K790" s="14"/>
      <c r="L790" s="14"/>
      <c r="M790" s="14"/>
    </row>
    <row r="791" spans="1:13" x14ac:dyDescent="0.3">
      <c r="A791" s="14"/>
      <c r="B791" s="14"/>
      <c r="C791" s="13" t="s">
        <v>26</v>
      </c>
      <c r="D791" s="26"/>
      <c r="E791" s="13" t="s">
        <v>17</v>
      </c>
      <c r="F791" s="17">
        <v>1</v>
      </c>
      <c r="G791" s="18">
        <v>1.3</v>
      </c>
      <c r="H791" s="18">
        <v>0</v>
      </c>
      <c r="I791" s="18">
        <v>1</v>
      </c>
      <c r="J791" s="15">
        <f t="shared" si="26"/>
        <v>1.3</v>
      </c>
      <c r="K791" s="14"/>
      <c r="L791" s="14"/>
      <c r="M791" s="14"/>
    </row>
    <row r="792" spans="1:13" x14ac:dyDescent="0.3">
      <c r="A792" s="14"/>
      <c r="B792" s="14"/>
      <c r="C792" s="13" t="s">
        <v>26</v>
      </c>
      <c r="D792" s="26"/>
      <c r="E792" s="13" t="s">
        <v>17</v>
      </c>
      <c r="F792" s="17">
        <v>1</v>
      </c>
      <c r="G792" s="18">
        <v>16.8</v>
      </c>
      <c r="H792" s="18">
        <v>0</v>
      </c>
      <c r="I792" s="18">
        <v>1</v>
      </c>
      <c r="J792" s="15">
        <f t="shared" si="26"/>
        <v>16.8</v>
      </c>
      <c r="K792" s="14"/>
      <c r="L792" s="14"/>
      <c r="M792" s="14"/>
    </row>
    <row r="793" spans="1:13" x14ac:dyDescent="0.3">
      <c r="A793" s="14"/>
      <c r="B793" s="14"/>
      <c r="C793" s="13" t="s">
        <v>26</v>
      </c>
      <c r="D793" s="26"/>
      <c r="E793" s="13" t="s">
        <v>17</v>
      </c>
      <c r="F793" s="17">
        <v>1</v>
      </c>
      <c r="G793" s="18">
        <v>4.1500000000000004</v>
      </c>
      <c r="H793" s="18">
        <v>0</v>
      </c>
      <c r="I793" s="18">
        <v>0.7</v>
      </c>
      <c r="J793" s="15">
        <f t="shared" si="26"/>
        <v>2.91</v>
      </c>
      <c r="K793" s="14"/>
      <c r="L793" s="14"/>
      <c r="M793" s="14"/>
    </row>
    <row r="794" spans="1:13" x14ac:dyDescent="0.3">
      <c r="A794" s="14"/>
      <c r="B794" s="14"/>
      <c r="C794" s="13" t="s">
        <v>26</v>
      </c>
      <c r="D794" s="26"/>
      <c r="E794" s="13" t="s">
        <v>17</v>
      </c>
      <c r="F794" s="17">
        <v>1</v>
      </c>
      <c r="G794" s="18">
        <v>2.25</v>
      </c>
      <c r="H794" s="18">
        <v>0</v>
      </c>
      <c r="I794" s="18">
        <v>0.7</v>
      </c>
      <c r="J794" s="15">
        <f t="shared" si="26"/>
        <v>1.58</v>
      </c>
      <c r="K794" s="14"/>
      <c r="L794" s="14"/>
      <c r="M794" s="14"/>
    </row>
    <row r="795" spans="1:13" x14ac:dyDescent="0.3">
      <c r="A795" s="14"/>
      <c r="B795" s="14"/>
      <c r="C795" s="13" t="s">
        <v>26</v>
      </c>
      <c r="D795" s="26"/>
      <c r="E795" s="13" t="s">
        <v>17</v>
      </c>
      <c r="F795" s="17">
        <v>1</v>
      </c>
      <c r="G795" s="18">
        <v>1.65</v>
      </c>
      <c r="H795" s="18">
        <v>0</v>
      </c>
      <c r="I795" s="18">
        <v>0.7</v>
      </c>
      <c r="J795" s="15">
        <f t="shared" si="26"/>
        <v>1.1599999999999999</v>
      </c>
      <c r="K795" s="14"/>
      <c r="L795" s="14"/>
      <c r="M795" s="14"/>
    </row>
    <row r="796" spans="1:13" x14ac:dyDescent="0.3">
      <c r="A796" s="14"/>
      <c r="B796" s="14"/>
      <c r="C796" s="13" t="s">
        <v>26</v>
      </c>
      <c r="D796" s="26"/>
      <c r="E796" s="13" t="s">
        <v>509</v>
      </c>
      <c r="F796" s="17">
        <v>1</v>
      </c>
      <c r="G796" s="18">
        <v>3.7</v>
      </c>
      <c r="H796" s="18">
        <v>0</v>
      </c>
      <c r="I796" s="18">
        <v>1</v>
      </c>
      <c r="J796" s="15">
        <f t="shared" si="26"/>
        <v>3.7</v>
      </c>
      <c r="K796" s="14"/>
      <c r="L796" s="14"/>
      <c r="M796" s="14"/>
    </row>
    <row r="797" spans="1:13" x14ac:dyDescent="0.3">
      <c r="A797" s="14"/>
      <c r="B797" s="14"/>
      <c r="C797" s="13" t="s">
        <v>26</v>
      </c>
      <c r="D797" s="26"/>
      <c r="E797" s="13" t="s">
        <v>17</v>
      </c>
      <c r="F797" s="17">
        <v>1</v>
      </c>
      <c r="G797" s="18">
        <v>2.4</v>
      </c>
      <c r="H797" s="18">
        <v>0</v>
      </c>
      <c r="I797" s="18">
        <v>1</v>
      </c>
      <c r="J797" s="15">
        <f t="shared" si="26"/>
        <v>2.4</v>
      </c>
      <c r="K797" s="14"/>
      <c r="L797" s="14"/>
      <c r="M797" s="14"/>
    </row>
    <row r="798" spans="1:13" x14ac:dyDescent="0.3">
      <c r="A798" s="14"/>
      <c r="B798" s="14"/>
      <c r="C798" s="13" t="s">
        <v>26</v>
      </c>
      <c r="D798" s="26"/>
      <c r="E798" s="13" t="s">
        <v>17</v>
      </c>
      <c r="F798" s="17">
        <v>1</v>
      </c>
      <c r="G798" s="18">
        <v>11.8</v>
      </c>
      <c r="H798" s="18">
        <v>0</v>
      </c>
      <c r="I798" s="18">
        <v>1</v>
      </c>
      <c r="J798" s="15">
        <f t="shared" si="26"/>
        <v>11.8</v>
      </c>
      <c r="K798" s="14"/>
      <c r="L798" s="14"/>
      <c r="M798" s="14"/>
    </row>
    <row r="799" spans="1:13" x14ac:dyDescent="0.3">
      <c r="A799" s="14"/>
      <c r="B799" s="14"/>
      <c r="C799" s="13" t="s">
        <v>26</v>
      </c>
      <c r="D799" s="26"/>
      <c r="E799" s="13" t="s">
        <v>333</v>
      </c>
      <c r="F799" s="17">
        <v>1</v>
      </c>
      <c r="G799" s="18">
        <v>3.55</v>
      </c>
      <c r="H799" s="18">
        <v>0</v>
      </c>
      <c r="I799" s="18">
        <v>1.7</v>
      </c>
      <c r="J799" s="15">
        <f t="shared" si="26"/>
        <v>6.04</v>
      </c>
      <c r="K799" s="14"/>
      <c r="L799" s="14"/>
      <c r="M799" s="14"/>
    </row>
    <row r="800" spans="1:13" x14ac:dyDescent="0.3">
      <c r="A800" s="14"/>
      <c r="B800" s="14"/>
      <c r="C800" s="13" t="s">
        <v>26</v>
      </c>
      <c r="D800" s="26"/>
      <c r="E800" s="13" t="s">
        <v>17</v>
      </c>
      <c r="F800" s="17">
        <v>1</v>
      </c>
      <c r="G800" s="18">
        <v>3.2</v>
      </c>
      <c r="H800" s="18">
        <v>0</v>
      </c>
      <c r="I800" s="18">
        <v>1</v>
      </c>
      <c r="J800" s="15">
        <f t="shared" si="26"/>
        <v>3.2</v>
      </c>
      <c r="K800" s="14"/>
      <c r="L800" s="14"/>
      <c r="M800" s="14"/>
    </row>
    <row r="801" spans="1:13" x14ac:dyDescent="0.3">
      <c r="A801" s="14"/>
      <c r="B801" s="14"/>
      <c r="C801" s="13" t="s">
        <v>26</v>
      </c>
      <c r="D801" s="26"/>
      <c r="E801" s="13" t="s">
        <v>17</v>
      </c>
      <c r="F801" s="17">
        <v>1</v>
      </c>
      <c r="G801" s="18">
        <v>3.1</v>
      </c>
      <c r="H801" s="18">
        <v>0</v>
      </c>
      <c r="I801" s="18">
        <v>1</v>
      </c>
      <c r="J801" s="15">
        <f t="shared" si="26"/>
        <v>3.1</v>
      </c>
      <c r="K801" s="14"/>
      <c r="L801" s="14"/>
      <c r="M801" s="14"/>
    </row>
    <row r="802" spans="1:13" x14ac:dyDescent="0.3">
      <c r="A802" s="14"/>
      <c r="B802" s="14"/>
      <c r="C802" s="13" t="s">
        <v>26</v>
      </c>
      <c r="D802" s="26"/>
      <c r="E802" s="13" t="s">
        <v>17</v>
      </c>
      <c r="F802" s="17">
        <v>1</v>
      </c>
      <c r="G802" s="18">
        <v>1.6</v>
      </c>
      <c r="H802" s="18">
        <v>0</v>
      </c>
      <c r="I802" s="18">
        <v>1</v>
      </c>
      <c r="J802" s="15">
        <f t="shared" si="26"/>
        <v>1.6</v>
      </c>
      <c r="K802" s="14"/>
      <c r="L802" s="14"/>
      <c r="M802" s="14"/>
    </row>
    <row r="803" spans="1:13" x14ac:dyDescent="0.3">
      <c r="A803" s="14"/>
      <c r="B803" s="14"/>
      <c r="C803" s="13" t="s">
        <v>26</v>
      </c>
      <c r="D803" s="26"/>
      <c r="E803" s="13" t="s">
        <v>191</v>
      </c>
      <c r="F803" s="17">
        <v>1</v>
      </c>
      <c r="G803" s="18">
        <v>4.45</v>
      </c>
      <c r="H803" s="18">
        <v>0</v>
      </c>
      <c r="I803" s="18">
        <v>1</v>
      </c>
      <c r="J803" s="15">
        <f t="shared" si="26"/>
        <v>4.45</v>
      </c>
      <c r="K803" s="14"/>
      <c r="L803" s="14"/>
      <c r="M803" s="14"/>
    </row>
    <row r="804" spans="1:13" x14ac:dyDescent="0.3">
      <c r="A804" s="14"/>
      <c r="B804" s="14"/>
      <c r="C804" s="13" t="s">
        <v>26</v>
      </c>
      <c r="D804" s="26"/>
      <c r="E804" s="13" t="s">
        <v>510</v>
      </c>
      <c r="F804" s="17">
        <v>1</v>
      </c>
      <c r="G804" s="18">
        <v>3.65</v>
      </c>
      <c r="H804" s="18">
        <v>0</v>
      </c>
      <c r="I804" s="18">
        <v>1</v>
      </c>
      <c r="J804" s="15">
        <f t="shared" si="26"/>
        <v>3.65</v>
      </c>
      <c r="K804" s="14"/>
      <c r="L804" s="14"/>
      <c r="M804" s="14"/>
    </row>
    <row r="805" spans="1:13" x14ac:dyDescent="0.3">
      <c r="A805" s="14"/>
      <c r="B805" s="14"/>
      <c r="C805" s="13" t="s">
        <v>26</v>
      </c>
      <c r="D805" s="26"/>
      <c r="E805" s="13" t="s">
        <v>17</v>
      </c>
      <c r="F805" s="17">
        <v>1</v>
      </c>
      <c r="G805" s="18">
        <v>4.5999999999999996</v>
      </c>
      <c r="H805" s="18">
        <v>0</v>
      </c>
      <c r="I805" s="18">
        <v>1</v>
      </c>
      <c r="J805" s="15">
        <f t="shared" si="26"/>
        <v>4.5999999999999996</v>
      </c>
      <c r="K805" s="14"/>
      <c r="L805" s="14"/>
      <c r="M805" s="14"/>
    </row>
    <row r="806" spans="1:13" x14ac:dyDescent="0.3">
      <c r="A806" s="14"/>
      <c r="B806" s="14"/>
      <c r="C806" s="13" t="s">
        <v>26</v>
      </c>
      <c r="D806" s="26"/>
      <c r="E806" s="13" t="s">
        <v>17</v>
      </c>
      <c r="F806" s="17">
        <v>1</v>
      </c>
      <c r="G806" s="18">
        <v>2.35</v>
      </c>
      <c r="H806" s="18">
        <v>0</v>
      </c>
      <c r="I806" s="18">
        <v>1</v>
      </c>
      <c r="J806" s="15">
        <f t="shared" si="26"/>
        <v>2.35</v>
      </c>
      <c r="K806" s="14"/>
      <c r="L806" s="14"/>
      <c r="M806" s="14"/>
    </row>
    <row r="807" spans="1:13" x14ac:dyDescent="0.3">
      <c r="A807" s="14"/>
      <c r="B807" s="14"/>
      <c r="C807" s="13" t="s">
        <v>26</v>
      </c>
      <c r="D807" s="26"/>
      <c r="E807" s="13" t="s">
        <v>17</v>
      </c>
      <c r="F807" s="17">
        <v>1</v>
      </c>
      <c r="G807" s="18">
        <v>4.4000000000000004</v>
      </c>
      <c r="H807" s="18">
        <v>0</v>
      </c>
      <c r="I807" s="18">
        <v>1</v>
      </c>
      <c r="J807" s="15">
        <f t="shared" si="26"/>
        <v>4.4000000000000004</v>
      </c>
      <c r="K807" s="14"/>
      <c r="L807" s="14"/>
      <c r="M807" s="14"/>
    </row>
    <row r="808" spans="1:13" x14ac:dyDescent="0.3">
      <c r="A808" s="14"/>
      <c r="B808" s="14"/>
      <c r="C808" s="13" t="s">
        <v>26</v>
      </c>
      <c r="D808" s="26"/>
      <c r="E808" s="13" t="s">
        <v>17</v>
      </c>
      <c r="F808" s="17">
        <v>1</v>
      </c>
      <c r="G808" s="18">
        <v>1.6</v>
      </c>
      <c r="H808" s="18">
        <v>0</v>
      </c>
      <c r="I808" s="18">
        <v>1</v>
      </c>
      <c r="J808" s="15">
        <f t="shared" si="26"/>
        <v>1.6</v>
      </c>
      <c r="K808" s="14"/>
      <c r="L808" s="14"/>
      <c r="M808" s="14"/>
    </row>
    <row r="809" spans="1:13" x14ac:dyDescent="0.3">
      <c r="A809" s="14"/>
      <c r="B809" s="14"/>
      <c r="C809" s="13" t="s">
        <v>26</v>
      </c>
      <c r="D809" s="26"/>
      <c r="E809" s="13" t="s">
        <v>17</v>
      </c>
      <c r="F809" s="17">
        <v>1</v>
      </c>
      <c r="G809" s="18">
        <v>4.9000000000000004</v>
      </c>
      <c r="H809" s="18">
        <v>0</v>
      </c>
      <c r="I809" s="18">
        <v>1</v>
      </c>
      <c r="J809" s="15">
        <f t="shared" si="26"/>
        <v>4.9000000000000004</v>
      </c>
      <c r="K809" s="14"/>
      <c r="L809" s="14"/>
      <c r="M809" s="14"/>
    </row>
    <row r="810" spans="1:13" x14ac:dyDescent="0.3">
      <c r="A810" s="14"/>
      <c r="B810" s="14"/>
      <c r="C810" s="13" t="s">
        <v>26</v>
      </c>
      <c r="D810" s="26"/>
      <c r="E810" s="13" t="s">
        <v>17</v>
      </c>
      <c r="F810" s="17">
        <v>1</v>
      </c>
      <c r="G810" s="18">
        <v>1.95</v>
      </c>
      <c r="H810" s="18">
        <v>0</v>
      </c>
      <c r="I810" s="18">
        <v>1</v>
      </c>
      <c r="J810" s="15">
        <f t="shared" si="26"/>
        <v>1.95</v>
      </c>
      <c r="K810" s="14"/>
      <c r="L810" s="14"/>
      <c r="M810" s="14"/>
    </row>
    <row r="811" spans="1:13" x14ac:dyDescent="0.3">
      <c r="A811" s="14"/>
      <c r="B811" s="14"/>
      <c r="C811" s="13" t="s">
        <v>26</v>
      </c>
      <c r="D811" s="26"/>
      <c r="E811" s="13" t="s">
        <v>17</v>
      </c>
      <c r="F811" s="17">
        <v>1</v>
      </c>
      <c r="G811" s="18">
        <v>3.05</v>
      </c>
      <c r="H811" s="18">
        <v>0</v>
      </c>
      <c r="I811" s="18">
        <v>1</v>
      </c>
      <c r="J811" s="15">
        <f t="shared" si="26"/>
        <v>3.05</v>
      </c>
      <c r="K811" s="14"/>
      <c r="L811" s="14"/>
      <c r="M811" s="14"/>
    </row>
    <row r="812" spans="1:13" x14ac:dyDescent="0.3">
      <c r="A812" s="14"/>
      <c r="B812" s="14"/>
      <c r="C812" s="13" t="s">
        <v>26</v>
      </c>
      <c r="D812" s="26"/>
      <c r="E812" s="13" t="s">
        <v>17</v>
      </c>
      <c r="F812" s="17">
        <v>1</v>
      </c>
      <c r="G812" s="18">
        <v>4.2</v>
      </c>
      <c r="H812" s="18">
        <v>0</v>
      </c>
      <c r="I812" s="18">
        <v>1</v>
      </c>
      <c r="J812" s="15">
        <f t="shared" si="26"/>
        <v>4.2</v>
      </c>
      <c r="K812" s="14"/>
      <c r="L812" s="14"/>
      <c r="M812" s="14"/>
    </row>
    <row r="813" spans="1:13" x14ac:dyDescent="0.3">
      <c r="A813" s="14"/>
      <c r="B813" s="14"/>
      <c r="C813" s="13" t="s">
        <v>26</v>
      </c>
      <c r="D813" s="26"/>
      <c r="E813" s="13" t="s">
        <v>17</v>
      </c>
      <c r="F813" s="17">
        <v>1</v>
      </c>
      <c r="G813" s="18">
        <v>7.3</v>
      </c>
      <c r="H813" s="18">
        <v>0</v>
      </c>
      <c r="I813" s="18">
        <v>1</v>
      </c>
      <c r="J813" s="15">
        <f t="shared" si="26"/>
        <v>7.3</v>
      </c>
      <c r="K813" s="14"/>
      <c r="L813" s="14"/>
      <c r="M813" s="14"/>
    </row>
    <row r="814" spans="1:13" x14ac:dyDescent="0.3">
      <c r="A814" s="14"/>
      <c r="B814" s="14"/>
      <c r="C814" s="13" t="s">
        <v>26</v>
      </c>
      <c r="D814" s="26"/>
      <c r="E814" s="13" t="s">
        <v>17</v>
      </c>
      <c r="F814" s="17">
        <v>1</v>
      </c>
      <c r="G814" s="18">
        <v>1.9</v>
      </c>
      <c r="H814" s="18">
        <v>0</v>
      </c>
      <c r="I814" s="18">
        <v>1</v>
      </c>
      <c r="J814" s="15">
        <f t="shared" si="26"/>
        <v>1.9</v>
      </c>
      <c r="K814" s="14"/>
      <c r="L814" s="14"/>
      <c r="M814" s="14"/>
    </row>
    <row r="815" spans="1:13" x14ac:dyDescent="0.3">
      <c r="A815" s="14"/>
      <c r="B815" s="14"/>
      <c r="C815" s="13" t="s">
        <v>26</v>
      </c>
      <c r="D815" s="26"/>
      <c r="E815" s="13" t="s">
        <v>428</v>
      </c>
      <c r="F815" s="17">
        <v>1</v>
      </c>
      <c r="G815" s="18">
        <v>1.1000000000000001</v>
      </c>
      <c r="H815" s="18">
        <v>0</v>
      </c>
      <c r="I815" s="18">
        <v>2</v>
      </c>
      <c r="J815" s="15">
        <f t="shared" si="26"/>
        <v>2.2000000000000002</v>
      </c>
      <c r="K815" s="14"/>
      <c r="L815" s="14"/>
      <c r="M815" s="14"/>
    </row>
    <row r="816" spans="1:13" x14ac:dyDescent="0.3">
      <c r="A816" s="14"/>
      <c r="B816" s="14"/>
      <c r="C816" s="14"/>
      <c r="D816" s="26"/>
      <c r="E816" s="14"/>
      <c r="F816" s="14"/>
      <c r="G816" s="14"/>
      <c r="H816" s="14"/>
      <c r="I816" s="14"/>
      <c r="J816" s="19" t="s">
        <v>511</v>
      </c>
      <c r="K816" s="20">
        <f>SUM(J787:J815)*1</f>
        <v>126.99</v>
      </c>
      <c r="L816" s="18">
        <v>41.92</v>
      </c>
      <c r="M816" s="20">
        <f>ROUND(K816*L816,2)</f>
        <v>5323.42</v>
      </c>
    </row>
    <row r="817" spans="1:13" ht="1.05" customHeight="1" x14ac:dyDescent="0.3">
      <c r="A817" s="21"/>
      <c r="B817" s="21"/>
      <c r="C817" s="21"/>
      <c r="D817" s="27"/>
      <c r="E817" s="21"/>
      <c r="F817" s="21"/>
      <c r="G817" s="21"/>
      <c r="H817" s="21"/>
      <c r="I817" s="21"/>
      <c r="J817" s="21"/>
      <c r="K817" s="21"/>
      <c r="L817" s="21"/>
      <c r="M817" s="21"/>
    </row>
    <row r="818" spans="1:13" x14ac:dyDescent="0.3">
      <c r="A818" s="12" t="s">
        <v>512</v>
      </c>
      <c r="B818" s="13" t="s">
        <v>22</v>
      </c>
      <c r="C818" s="13" t="s">
        <v>203</v>
      </c>
      <c r="D818" s="16" t="s">
        <v>513</v>
      </c>
      <c r="E818" s="14"/>
      <c r="F818" s="14"/>
      <c r="G818" s="14"/>
      <c r="H818" s="14"/>
      <c r="I818" s="14"/>
      <c r="J818" s="14"/>
      <c r="K818" s="15">
        <f>K864</f>
        <v>212.65</v>
      </c>
      <c r="L818" s="15">
        <f>L864</f>
        <v>17.39</v>
      </c>
      <c r="M818" s="15">
        <f>M864</f>
        <v>3697.98</v>
      </c>
    </row>
    <row r="819" spans="1:13" ht="43.2" x14ac:dyDescent="0.3">
      <c r="A819" s="14"/>
      <c r="B819" s="14"/>
      <c r="C819" s="14"/>
      <c r="D819" s="16" t="s">
        <v>514</v>
      </c>
      <c r="E819" s="14"/>
      <c r="F819" s="14"/>
      <c r="G819" s="14"/>
      <c r="H819" s="14"/>
      <c r="I819" s="14"/>
      <c r="J819" s="14"/>
      <c r="K819" s="14"/>
      <c r="L819" s="14"/>
      <c r="M819" s="14"/>
    </row>
    <row r="820" spans="1:13" x14ac:dyDescent="0.3">
      <c r="A820" s="14"/>
      <c r="B820" s="14"/>
      <c r="C820" s="13" t="s">
        <v>26</v>
      </c>
      <c r="D820" s="26"/>
      <c r="E820" s="13" t="s">
        <v>515</v>
      </c>
      <c r="F820" s="17"/>
      <c r="G820" s="18"/>
      <c r="H820" s="18"/>
      <c r="I820" s="18"/>
      <c r="J820" s="15">
        <f t="shared" ref="J820:J863" si="27">OR(F820&lt;&gt;0,G820&lt;&gt;0,H820&lt;&gt;0,I820&lt;&gt;0)*(F820 + (F820 = 0))*(G820 + (G820 = 0))*(H820 + (H820 = 0))*(I820 + (I820 = 0))</f>
        <v>0</v>
      </c>
      <c r="K820" s="14"/>
      <c r="L820" s="14"/>
      <c r="M820" s="14"/>
    </row>
    <row r="821" spans="1:13" x14ac:dyDescent="0.3">
      <c r="A821" s="14"/>
      <c r="B821" s="14"/>
      <c r="C821" s="13" t="s">
        <v>26</v>
      </c>
      <c r="D821" s="26"/>
      <c r="E821" s="13" t="s">
        <v>159</v>
      </c>
      <c r="F821" s="17">
        <v>1</v>
      </c>
      <c r="G821" s="18">
        <v>1.2</v>
      </c>
      <c r="H821" s="18">
        <v>0</v>
      </c>
      <c r="I821" s="18">
        <v>0</v>
      </c>
      <c r="J821" s="15">
        <f t="shared" si="27"/>
        <v>1.2</v>
      </c>
      <c r="K821" s="14"/>
      <c r="L821" s="14"/>
      <c r="M821" s="14"/>
    </row>
    <row r="822" spans="1:13" x14ac:dyDescent="0.3">
      <c r="A822" s="14"/>
      <c r="B822" s="14"/>
      <c r="C822" s="13" t="s">
        <v>26</v>
      </c>
      <c r="D822" s="26"/>
      <c r="E822" s="13" t="s">
        <v>498</v>
      </c>
      <c r="F822" s="17">
        <v>1</v>
      </c>
      <c r="G822" s="18">
        <v>3.2</v>
      </c>
      <c r="H822" s="18">
        <v>0</v>
      </c>
      <c r="I822" s="18">
        <v>0</v>
      </c>
      <c r="J822" s="15">
        <f t="shared" si="27"/>
        <v>3.2</v>
      </c>
      <c r="K822" s="14"/>
      <c r="L822" s="14"/>
      <c r="M822" s="14"/>
    </row>
    <row r="823" spans="1:13" x14ac:dyDescent="0.3">
      <c r="A823" s="14"/>
      <c r="B823" s="14"/>
      <c r="C823" s="13" t="s">
        <v>26</v>
      </c>
      <c r="D823" s="26"/>
      <c r="E823" s="13" t="s">
        <v>17</v>
      </c>
      <c r="F823" s="17">
        <v>1</v>
      </c>
      <c r="G823" s="18">
        <v>2.65</v>
      </c>
      <c r="H823" s="18">
        <v>0</v>
      </c>
      <c r="I823" s="18">
        <v>0</v>
      </c>
      <c r="J823" s="15">
        <f t="shared" si="27"/>
        <v>2.65</v>
      </c>
      <c r="K823" s="14"/>
      <c r="L823" s="14"/>
      <c r="M823" s="14"/>
    </row>
    <row r="824" spans="1:13" x14ac:dyDescent="0.3">
      <c r="A824" s="14"/>
      <c r="B824" s="14"/>
      <c r="C824" s="13" t="s">
        <v>26</v>
      </c>
      <c r="D824" s="26"/>
      <c r="E824" s="13" t="s">
        <v>17</v>
      </c>
      <c r="F824" s="17">
        <v>1</v>
      </c>
      <c r="G824" s="18">
        <v>4.0999999999999996</v>
      </c>
      <c r="H824" s="18">
        <v>0</v>
      </c>
      <c r="I824" s="18">
        <v>0</v>
      </c>
      <c r="J824" s="15">
        <f t="shared" si="27"/>
        <v>4.0999999999999996</v>
      </c>
      <c r="K824" s="14"/>
      <c r="L824" s="14"/>
      <c r="M824" s="14"/>
    </row>
    <row r="825" spans="1:13" x14ac:dyDescent="0.3">
      <c r="A825" s="14"/>
      <c r="B825" s="14"/>
      <c r="C825" s="13" t="s">
        <v>26</v>
      </c>
      <c r="D825" s="26"/>
      <c r="E825" s="13" t="s">
        <v>17</v>
      </c>
      <c r="F825" s="17">
        <v>1</v>
      </c>
      <c r="G825" s="18">
        <v>1.65</v>
      </c>
      <c r="H825" s="18">
        <v>0</v>
      </c>
      <c r="I825" s="18">
        <v>0</v>
      </c>
      <c r="J825" s="15">
        <f t="shared" si="27"/>
        <v>1.65</v>
      </c>
      <c r="K825" s="14"/>
      <c r="L825" s="14"/>
      <c r="M825" s="14"/>
    </row>
    <row r="826" spans="1:13" x14ac:dyDescent="0.3">
      <c r="A826" s="14"/>
      <c r="B826" s="14"/>
      <c r="C826" s="13" t="s">
        <v>26</v>
      </c>
      <c r="D826" s="26"/>
      <c r="E826" s="13" t="s">
        <v>516</v>
      </c>
      <c r="F826" s="17"/>
      <c r="G826" s="18"/>
      <c r="H826" s="18"/>
      <c r="I826" s="18"/>
      <c r="J826" s="15">
        <f t="shared" si="27"/>
        <v>0</v>
      </c>
      <c r="K826" s="14"/>
      <c r="L826" s="14"/>
      <c r="M826" s="14"/>
    </row>
    <row r="827" spans="1:13" x14ac:dyDescent="0.3">
      <c r="A827" s="14"/>
      <c r="B827" s="14"/>
      <c r="C827" s="13" t="s">
        <v>26</v>
      </c>
      <c r="D827" s="26"/>
      <c r="E827" s="13" t="s">
        <v>158</v>
      </c>
      <c r="F827" s="17">
        <v>1</v>
      </c>
      <c r="G827" s="18">
        <v>3.4</v>
      </c>
      <c r="H827" s="18">
        <v>0</v>
      </c>
      <c r="I827" s="18">
        <v>0</v>
      </c>
      <c r="J827" s="15">
        <f t="shared" si="27"/>
        <v>3.4</v>
      </c>
      <c r="K827" s="14"/>
      <c r="L827" s="14"/>
      <c r="M827" s="14"/>
    </row>
    <row r="828" spans="1:13" x14ac:dyDescent="0.3">
      <c r="A828" s="14"/>
      <c r="B828" s="14"/>
      <c r="C828" s="13" t="s">
        <v>26</v>
      </c>
      <c r="D828" s="26"/>
      <c r="E828" s="13" t="s">
        <v>17</v>
      </c>
      <c r="F828" s="17">
        <v>1</v>
      </c>
      <c r="G828" s="18">
        <v>7.2</v>
      </c>
      <c r="H828" s="18">
        <v>0</v>
      </c>
      <c r="I828" s="18">
        <v>0</v>
      </c>
      <c r="J828" s="15">
        <f t="shared" si="27"/>
        <v>7.2</v>
      </c>
      <c r="K828" s="14"/>
      <c r="L828" s="14"/>
      <c r="M828" s="14"/>
    </row>
    <row r="829" spans="1:13" x14ac:dyDescent="0.3">
      <c r="A829" s="14"/>
      <c r="B829" s="14"/>
      <c r="C829" s="13" t="s">
        <v>26</v>
      </c>
      <c r="D829" s="26"/>
      <c r="E829" s="13" t="s">
        <v>17</v>
      </c>
      <c r="F829" s="17">
        <v>1</v>
      </c>
      <c r="G829" s="18">
        <v>10.199999999999999</v>
      </c>
      <c r="H829" s="18">
        <v>0</v>
      </c>
      <c r="I829" s="18">
        <v>0</v>
      </c>
      <c r="J829" s="15">
        <f t="shared" si="27"/>
        <v>10.199999999999999</v>
      </c>
      <c r="K829" s="14"/>
      <c r="L829" s="14"/>
      <c r="M829" s="14"/>
    </row>
    <row r="830" spans="1:13" x14ac:dyDescent="0.3">
      <c r="A830" s="14"/>
      <c r="B830" s="14"/>
      <c r="C830" s="13" t="s">
        <v>26</v>
      </c>
      <c r="D830" s="26"/>
      <c r="E830" s="13" t="s">
        <v>334</v>
      </c>
      <c r="F830" s="17">
        <v>1</v>
      </c>
      <c r="G830" s="18">
        <v>4.05</v>
      </c>
      <c r="H830" s="18">
        <v>0</v>
      </c>
      <c r="I830" s="18">
        <v>0</v>
      </c>
      <c r="J830" s="15">
        <f t="shared" si="27"/>
        <v>4.05</v>
      </c>
      <c r="K830" s="14"/>
      <c r="L830" s="14"/>
      <c r="M830" s="14"/>
    </row>
    <row r="831" spans="1:13" x14ac:dyDescent="0.3">
      <c r="A831" s="14"/>
      <c r="B831" s="14"/>
      <c r="C831" s="13" t="s">
        <v>26</v>
      </c>
      <c r="D831" s="26"/>
      <c r="E831" s="13" t="s">
        <v>17</v>
      </c>
      <c r="F831" s="17">
        <v>1</v>
      </c>
      <c r="G831" s="18">
        <v>1.3</v>
      </c>
      <c r="H831" s="18">
        <v>0</v>
      </c>
      <c r="I831" s="18">
        <v>0</v>
      </c>
      <c r="J831" s="15">
        <f t="shared" si="27"/>
        <v>1.3</v>
      </c>
      <c r="K831" s="14"/>
      <c r="L831" s="14"/>
      <c r="M831" s="14"/>
    </row>
    <row r="832" spans="1:13" x14ac:dyDescent="0.3">
      <c r="A832" s="14"/>
      <c r="B832" s="14"/>
      <c r="C832" s="13" t="s">
        <v>26</v>
      </c>
      <c r="D832" s="26"/>
      <c r="E832" s="13" t="s">
        <v>17</v>
      </c>
      <c r="F832" s="17">
        <v>1</v>
      </c>
      <c r="G832" s="18">
        <v>16.8</v>
      </c>
      <c r="H832" s="18">
        <v>0</v>
      </c>
      <c r="I832" s="18">
        <v>0</v>
      </c>
      <c r="J832" s="15">
        <f t="shared" si="27"/>
        <v>16.8</v>
      </c>
      <c r="K832" s="14"/>
      <c r="L832" s="14"/>
      <c r="M832" s="14"/>
    </row>
    <row r="833" spans="1:13" x14ac:dyDescent="0.3">
      <c r="A833" s="14"/>
      <c r="B833" s="14"/>
      <c r="C833" s="13" t="s">
        <v>26</v>
      </c>
      <c r="D833" s="26"/>
      <c r="E833" s="13" t="s">
        <v>17</v>
      </c>
      <c r="F833" s="17">
        <v>1</v>
      </c>
      <c r="G833" s="18">
        <v>4.1500000000000004</v>
      </c>
      <c r="H833" s="18">
        <v>0</v>
      </c>
      <c r="I833" s="18">
        <v>0</v>
      </c>
      <c r="J833" s="15">
        <f t="shared" si="27"/>
        <v>4.1500000000000004</v>
      </c>
      <c r="K833" s="14"/>
      <c r="L833" s="14"/>
      <c r="M833" s="14"/>
    </row>
    <row r="834" spans="1:13" x14ac:dyDescent="0.3">
      <c r="A834" s="14"/>
      <c r="B834" s="14"/>
      <c r="C834" s="13" t="s">
        <v>26</v>
      </c>
      <c r="D834" s="26"/>
      <c r="E834" s="13" t="s">
        <v>17</v>
      </c>
      <c r="F834" s="17">
        <v>1</v>
      </c>
      <c r="G834" s="18">
        <v>2.25</v>
      </c>
      <c r="H834" s="18">
        <v>0</v>
      </c>
      <c r="I834" s="18">
        <v>0</v>
      </c>
      <c r="J834" s="15">
        <f t="shared" si="27"/>
        <v>2.25</v>
      </c>
      <c r="K834" s="14"/>
      <c r="L834" s="14"/>
      <c r="M834" s="14"/>
    </row>
    <row r="835" spans="1:13" x14ac:dyDescent="0.3">
      <c r="A835" s="14"/>
      <c r="B835" s="14"/>
      <c r="C835" s="13" t="s">
        <v>26</v>
      </c>
      <c r="D835" s="26"/>
      <c r="E835" s="13" t="s">
        <v>17</v>
      </c>
      <c r="F835" s="17">
        <v>1</v>
      </c>
      <c r="G835" s="18">
        <v>1.65</v>
      </c>
      <c r="H835" s="18">
        <v>0</v>
      </c>
      <c r="I835" s="18">
        <v>0</v>
      </c>
      <c r="J835" s="15">
        <f t="shared" si="27"/>
        <v>1.65</v>
      </c>
      <c r="K835" s="14"/>
      <c r="L835" s="14"/>
      <c r="M835" s="14"/>
    </row>
    <row r="836" spans="1:13" x14ac:dyDescent="0.3">
      <c r="A836" s="14"/>
      <c r="B836" s="14"/>
      <c r="C836" s="13" t="s">
        <v>26</v>
      </c>
      <c r="D836" s="26"/>
      <c r="E836" s="13" t="s">
        <v>509</v>
      </c>
      <c r="F836" s="17">
        <v>1</v>
      </c>
      <c r="G836" s="18">
        <v>3.7</v>
      </c>
      <c r="H836" s="18">
        <v>0</v>
      </c>
      <c r="I836" s="18">
        <v>0</v>
      </c>
      <c r="J836" s="15">
        <f t="shared" si="27"/>
        <v>3.7</v>
      </c>
      <c r="K836" s="14"/>
      <c r="L836" s="14"/>
      <c r="M836" s="14"/>
    </row>
    <row r="837" spans="1:13" x14ac:dyDescent="0.3">
      <c r="A837" s="14"/>
      <c r="B837" s="14"/>
      <c r="C837" s="13" t="s">
        <v>26</v>
      </c>
      <c r="D837" s="26"/>
      <c r="E837" s="13" t="s">
        <v>17</v>
      </c>
      <c r="F837" s="17">
        <v>1</v>
      </c>
      <c r="G837" s="18">
        <v>2.4</v>
      </c>
      <c r="H837" s="18">
        <v>0</v>
      </c>
      <c r="I837" s="18">
        <v>0</v>
      </c>
      <c r="J837" s="15">
        <f t="shared" si="27"/>
        <v>2.4</v>
      </c>
      <c r="K837" s="14"/>
      <c r="L837" s="14"/>
      <c r="M837" s="14"/>
    </row>
    <row r="838" spans="1:13" x14ac:dyDescent="0.3">
      <c r="A838" s="14"/>
      <c r="B838" s="14"/>
      <c r="C838" s="13" t="s">
        <v>26</v>
      </c>
      <c r="D838" s="26"/>
      <c r="E838" s="13" t="s">
        <v>17</v>
      </c>
      <c r="F838" s="17">
        <v>1</v>
      </c>
      <c r="G838" s="18">
        <v>11.8</v>
      </c>
      <c r="H838" s="18">
        <v>0</v>
      </c>
      <c r="I838" s="18">
        <v>0</v>
      </c>
      <c r="J838" s="15">
        <f t="shared" si="27"/>
        <v>11.8</v>
      </c>
      <c r="K838" s="14"/>
      <c r="L838" s="14"/>
      <c r="M838" s="14"/>
    </row>
    <row r="839" spans="1:13" x14ac:dyDescent="0.3">
      <c r="A839" s="14"/>
      <c r="B839" s="14"/>
      <c r="C839" s="13" t="s">
        <v>26</v>
      </c>
      <c r="D839" s="26"/>
      <c r="E839" s="13" t="s">
        <v>333</v>
      </c>
      <c r="F839" s="17">
        <v>1</v>
      </c>
      <c r="G839" s="18">
        <v>3.55</v>
      </c>
      <c r="H839" s="18">
        <v>0</v>
      </c>
      <c r="I839" s="18">
        <v>0</v>
      </c>
      <c r="J839" s="15">
        <f t="shared" si="27"/>
        <v>3.55</v>
      </c>
      <c r="K839" s="14"/>
      <c r="L839" s="14"/>
      <c r="M839" s="14"/>
    </row>
    <row r="840" spans="1:13" x14ac:dyDescent="0.3">
      <c r="A840" s="14"/>
      <c r="B840" s="14"/>
      <c r="C840" s="13" t="s">
        <v>26</v>
      </c>
      <c r="D840" s="26"/>
      <c r="E840" s="13" t="s">
        <v>17</v>
      </c>
      <c r="F840" s="17">
        <v>1</v>
      </c>
      <c r="G840" s="18">
        <v>3.2</v>
      </c>
      <c r="H840" s="18">
        <v>0</v>
      </c>
      <c r="I840" s="18">
        <v>0</v>
      </c>
      <c r="J840" s="15">
        <f t="shared" si="27"/>
        <v>3.2</v>
      </c>
      <c r="K840" s="14"/>
      <c r="L840" s="14"/>
      <c r="M840" s="14"/>
    </row>
    <row r="841" spans="1:13" x14ac:dyDescent="0.3">
      <c r="A841" s="14"/>
      <c r="B841" s="14"/>
      <c r="C841" s="13" t="s">
        <v>26</v>
      </c>
      <c r="D841" s="26"/>
      <c r="E841" s="13" t="s">
        <v>17</v>
      </c>
      <c r="F841" s="17">
        <v>1</v>
      </c>
      <c r="G841" s="18">
        <v>3.1</v>
      </c>
      <c r="H841" s="18">
        <v>0</v>
      </c>
      <c r="I841" s="18">
        <v>0</v>
      </c>
      <c r="J841" s="15">
        <f t="shared" si="27"/>
        <v>3.1</v>
      </c>
      <c r="K841" s="14"/>
      <c r="L841" s="14"/>
      <c r="M841" s="14"/>
    </row>
    <row r="842" spans="1:13" x14ac:dyDescent="0.3">
      <c r="A842" s="14"/>
      <c r="B842" s="14"/>
      <c r="C842" s="13" t="s">
        <v>26</v>
      </c>
      <c r="D842" s="26"/>
      <c r="E842" s="13" t="s">
        <v>17</v>
      </c>
      <c r="F842" s="17">
        <v>1</v>
      </c>
      <c r="G842" s="18">
        <v>1.6</v>
      </c>
      <c r="H842" s="18">
        <v>0</v>
      </c>
      <c r="I842" s="18">
        <v>0</v>
      </c>
      <c r="J842" s="15">
        <f t="shared" si="27"/>
        <v>1.6</v>
      </c>
      <c r="K842" s="14"/>
      <c r="L842" s="14"/>
      <c r="M842" s="14"/>
    </row>
    <row r="843" spans="1:13" x14ac:dyDescent="0.3">
      <c r="A843" s="14"/>
      <c r="B843" s="14"/>
      <c r="C843" s="13" t="s">
        <v>26</v>
      </c>
      <c r="D843" s="26"/>
      <c r="E843" s="13" t="s">
        <v>191</v>
      </c>
      <c r="F843" s="17">
        <v>1</v>
      </c>
      <c r="G843" s="18">
        <v>4.45</v>
      </c>
      <c r="H843" s="18">
        <v>0</v>
      </c>
      <c r="I843" s="18">
        <v>0</v>
      </c>
      <c r="J843" s="15">
        <f t="shared" si="27"/>
        <v>4.45</v>
      </c>
      <c r="K843" s="14"/>
      <c r="L843" s="14"/>
      <c r="M843" s="14"/>
    </row>
    <row r="844" spans="1:13" x14ac:dyDescent="0.3">
      <c r="A844" s="14"/>
      <c r="B844" s="14"/>
      <c r="C844" s="13" t="s">
        <v>26</v>
      </c>
      <c r="D844" s="26"/>
      <c r="E844" s="13" t="s">
        <v>510</v>
      </c>
      <c r="F844" s="17">
        <v>1</v>
      </c>
      <c r="G844" s="18">
        <v>3.65</v>
      </c>
      <c r="H844" s="18">
        <v>0</v>
      </c>
      <c r="I844" s="18">
        <v>0</v>
      </c>
      <c r="J844" s="15">
        <f t="shared" si="27"/>
        <v>3.65</v>
      </c>
      <c r="K844" s="14"/>
      <c r="L844" s="14"/>
      <c r="M844" s="14"/>
    </row>
    <row r="845" spans="1:13" x14ac:dyDescent="0.3">
      <c r="A845" s="14"/>
      <c r="B845" s="14"/>
      <c r="C845" s="13" t="s">
        <v>26</v>
      </c>
      <c r="D845" s="26"/>
      <c r="E845" s="13" t="s">
        <v>17</v>
      </c>
      <c r="F845" s="17">
        <v>1</v>
      </c>
      <c r="G845" s="18">
        <v>4.5999999999999996</v>
      </c>
      <c r="H845" s="18">
        <v>0</v>
      </c>
      <c r="I845" s="18">
        <v>0</v>
      </c>
      <c r="J845" s="15">
        <f t="shared" si="27"/>
        <v>4.5999999999999996</v>
      </c>
      <c r="K845" s="14"/>
      <c r="L845" s="14"/>
      <c r="M845" s="14"/>
    </row>
    <row r="846" spans="1:13" x14ac:dyDescent="0.3">
      <c r="A846" s="14"/>
      <c r="B846" s="14"/>
      <c r="C846" s="13" t="s">
        <v>26</v>
      </c>
      <c r="D846" s="26"/>
      <c r="E846" s="13" t="s">
        <v>17</v>
      </c>
      <c r="F846" s="17">
        <v>1</v>
      </c>
      <c r="G846" s="18">
        <v>2.35</v>
      </c>
      <c r="H846" s="18">
        <v>0</v>
      </c>
      <c r="I846" s="18">
        <v>0</v>
      </c>
      <c r="J846" s="15">
        <f t="shared" si="27"/>
        <v>2.35</v>
      </c>
      <c r="K846" s="14"/>
      <c r="L846" s="14"/>
      <c r="M846" s="14"/>
    </row>
    <row r="847" spans="1:13" x14ac:dyDescent="0.3">
      <c r="A847" s="14"/>
      <c r="B847" s="14"/>
      <c r="C847" s="13" t="s">
        <v>26</v>
      </c>
      <c r="D847" s="26"/>
      <c r="E847" s="13" t="s">
        <v>17</v>
      </c>
      <c r="F847" s="17">
        <v>1</v>
      </c>
      <c r="G847" s="18">
        <v>1.6</v>
      </c>
      <c r="H847" s="18">
        <v>0</v>
      </c>
      <c r="I847" s="18">
        <v>0</v>
      </c>
      <c r="J847" s="15">
        <f t="shared" si="27"/>
        <v>1.6</v>
      </c>
      <c r="K847" s="14"/>
      <c r="L847" s="14"/>
      <c r="M847" s="14"/>
    </row>
    <row r="848" spans="1:13" x14ac:dyDescent="0.3">
      <c r="A848" s="14"/>
      <c r="B848" s="14"/>
      <c r="C848" s="13" t="s">
        <v>26</v>
      </c>
      <c r="D848" s="26"/>
      <c r="E848" s="13" t="s">
        <v>17</v>
      </c>
      <c r="F848" s="17">
        <v>1</v>
      </c>
      <c r="G848" s="18">
        <v>4.9000000000000004</v>
      </c>
      <c r="H848" s="18">
        <v>0</v>
      </c>
      <c r="I848" s="18">
        <v>0</v>
      </c>
      <c r="J848" s="15">
        <f t="shared" si="27"/>
        <v>4.9000000000000004</v>
      </c>
      <c r="K848" s="14"/>
      <c r="L848" s="14"/>
      <c r="M848" s="14"/>
    </row>
    <row r="849" spans="1:13" x14ac:dyDescent="0.3">
      <c r="A849" s="14"/>
      <c r="B849" s="14"/>
      <c r="C849" s="13" t="s">
        <v>26</v>
      </c>
      <c r="D849" s="26"/>
      <c r="E849" s="13" t="s">
        <v>17</v>
      </c>
      <c r="F849" s="17">
        <v>1</v>
      </c>
      <c r="G849" s="18">
        <v>1.95</v>
      </c>
      <c r="H849" s="18">
        <v>0</v>
      </c>
      <c r="I849" s="18">
        <v>0</v>
      </c>
      <c r="J849" s="15">
        <f t="shared" si="27"/>
        <v>1.95</v>
      </c>
      <c r="K849" s="14"/>
      <c r="L849" s="14"/>
      <c r="M849" s="14"/>
    </row>
    <row r="850" spans="1:13" x14ac:dyDescent="0.3">
      <c r="A850" s="14"/>
      <c r="B850" s="14"/>
      <c r="C850" s="13" t="s">
        <v>26</v>
      </c>
      <c r="D850" s="26"/>
      <c r="E850" s="13" t="s">
        <v>17</v>
      </c>
      <c r="F850" s="17">
        <v>1</v>
      </c>
      <c r="G850" s="18">
        <v>3.05</v>
      </c>
      <c r="H850" s="18">
        <v>0</v>
      </c>
      <c r="I850" s="18">
        <v>0</v>
      </c>
      <c r="J850" s="15">
        <f t="shared" si="27"/>
        <v>3.05</v>
      </c>
      <c r="K850" s="14"/>
      <c r="L850" s="14"/>
      <c r="M850" s="14"/>
    </row>
    <row r="851" spans="1:13" x14ac:dyDescent="0.3">
      <c r="A851" s="14"/>
      <c r="B851" s="14"/>
      <c r="C851" s="13" t="s">
        <v>26</v>
      </c>
      <c r="D851" s="26"/>
      <c r="E851" s="13" t="s">
        <v>17</v>
      </c>
      <c r="F851" s="17">
        <v>1</v>
      </c>
      <c r="G851" s="18">
        <v>4.2</v>
      </c>
      <c r="H851" s="18">
        <v>0</v>
      </c>
      <c r="I851" s="18">
        <v>0</v>
      </c>
      <c r="J851" s="15">
        <f t="shared" si="27"/>
        <v>4.2</v>
      </c>
      <c r="K851" s="14"/>
      <c r="L851" s="14"/>
      <c r="M851" s="14"/>
    </row>
    <row r="852" spans="1:13" x14ac:dyDescent="0.3">
      <c r="A852" s="14"/>
      <c r="B852" s="14"/>
      <c r="C852" s="13" t="s">
        <v>26</v>
      </c>
      <c r="D852" s="26"/>
      <c r="E852" s="13" t="s">
        <v>17</v>
      </c>
      <c r="F852" s="17">
        <v>1</v>
      </c>
      <c r="G852" s="18">
        <v>7.3</v>
      </c>
      <c r="H852" s="18">
        <v>0</v>
      </c>
      <c r="I852" s="18">
        <v>0</v>
      </c>
      <c r="J852" s="15">
        <f t="shared" si="27"/>
        <v>7.3</v>
      </c>
      <c r="K852" s="14"/>
      <c r="L852" s="14"/>
      <c r="M852" s="14"/>
    </row>
    <row r="853" spans="1:13" x14ac:dyDescent="0.3">
      <c r="A853" s="14"/>
      <c r="B853" s="14"/>
      <c r="C853" s="13" t="s">
        <v>26</v>
      </c>
      <c r="D853" s="26"/>
      <c r="E853" s="13" t="s">
        <v>17</v>
      </c>
      <c r="F853" s="17">
        <v>1</v>
      </c>
      <c r="G853" s="18">
        <v>1.9</v>
      </c>
      <c r="H853" s="18">
        <v>0</v>
      </c>
      <c r="I853" s="18">
        <v>0</v>
      </c>
      <c r="J853" s="15">
        <f t="shared" si="27"/>
        <v>1.9</v>
      </c>
      <c r="K853" s="14"/>
      <c r="L853" s="14"/>
      <c r="M853" s="14"/>
    </row>
    <row r="854" spans="1:13" x14ac:dyDescent="0.3">
      <c r="A854" s="14"/>
      <c r="B854" s="14"/>
      <c r="C854" s="13" t="s">
        <v>26</v>
      </c>
      <c r="D854" s="26"/>
      <c r="E854" s="13" t="s">
        <v>428</v>
      </c>
      <c r="F854" s="17">
        <v>1</v>
      </c>
      <c r="G854" s="18">
        <v>1.1000000000000001</v>
      </c>
      <c r="H854" s="18">
        <v>0</v>
      </c>
      <c r="I854" s="18">
        <v>0</v>
      </c>
      <c r="J854" s="15">
        <f t="shared" si="27"/>
        <v>1.1000000000000001</v>
      </c>
      <c r="K854" s="14"/>
      <c r="L854" s="14"/>
      <c r="M854" s="14"/>
    </row>
    <row r="855" spans="1:13" x14ac:dyDescent="0.3">
      <c r="A855" s="14"/>
      <c r="B855" s="14"/>
      <c r="C855" s="13" t="s">
        <v>26</v>
      </c>
      <c r="D855" s="26"/>
      <c r="E855" s="13" t="s">
        <v>517</v>
      </c>
      <c r="F855" s="17">
        <v>1</v>
      </c>
      <c r="G855" s="18">
        <v>43.05</v>
      </c>
      <c r="H855" s="18">
        <v>0</v>
      </c>
      <c r="I855" s="18">
        <v>0</v>
      </c>
      <c r="J855" s="15">
        <f t="shared" si="27"/>
        <v>43.05</v>
      </c>
      <c r="K855" s="14"/>
      <c r="L855" s="14"/>
      <c r="M855" s="14"/>
    </row>
    <row r="856" spans="1:13" x14ac:dyDescent="0.3">
      <c r="A856" s="14"/>
      <c r="B856" s="14"/>
      <c r="C856" s="13" t="s">
        <v>26</v>
      </c>
      <c r="D856" s="26"/>
      <c r="E856" s="13" t="s">
        <v>518</v>
      </c>
      <c r="F856" s="17">
        <v>1</v>
      </c>
      <c r="G856" s="18">
        <v>16.3</v>
      </c>
      <c r="H856" s="18">
        <v>0</v>
      </c>
      <c r="I856" s="18">
        <v>0</v>
      </c>
      <c r="J856" s="15">
        <f t="shared" si="27"/>
        <v>16.3</v>
      </c>
      <c r="K856" s="14"/>
      <c r="L856" s="14"/>
      <c r="M856" s="14"/>
    </row>
    <row r="857" spans="1:13" x14ac:dyDescent="0.3">
      <c r="A857" s="14"/>
      <c r="B857" s="14"/>
      <c r="C857" s="13" t="s">
        <v>26</v>
      </c>
      <c r="D857" s="26"/>
      <c r="E857" s="13" t="s">
        <v>519</v>
      </c>
      <c r="F857" s="17">
        <v>1</v>
      </c>
      <c r="G857" s="18">
        <v>2.8</v>
      </c>
      <c r="H857" s="18">
        <v>0</v>
      </c>
      <c r="I857" s="18">
        <v>0</v>
      </c>
      <c r="J857" s="15">
        <f t="shared" si="27"/>
        <v>2.8</v>
      </c>
      <c r="K857" s="14"/>
      <c r="L857" s="14"/>
      <c r="M857" s="14"/>
    </row>
    <row r="858" spans="1:13" x14ac:dyDescent="0.3">
      <c r="A858" s="14"/>
      <c r="B858" s="14"/>
      <c r="C858" s="13" t="s">
        <v>26</v>
      </c>
      <c r="D858" s="26"/>
      <c r="E858" s="13" t="s">
        <v>17</v>
      </c>
      <c r="F858" s="17">
        <v>1</v>
      </c>
      <c r="G858" s="18">
        <v>8.6999999999999993</v>
      </c>
      <c r="H858" s="18">
        <v>0</v>
      </c>
      <c r="I858" s="18">
        <v>0</v>
      </c>
      <c r="J858" s="15">
        <f t="shared" si="27"/>
        <v>8.6999999999999993</v>
      </c>
      <c r="K858" s="14"/>
      <c r="L858" s="14"/>
      <c r="M858" s="14"/>
    </row>
    <row r="859" spans="1:13" x14ac:dyDescent="0.3">
      <c r="A859" s="14"/>
      <c r="B859" s="14"/>
      <c r="C859" s="13" t="s">
        <v>26</v>
      </c>
      <c r="D859" s="26"/>
      <c r="E859" s="13" t="s">
        <v>17</v>
      </c>
      <c r="F859" s="17">
        <v>1</v>
      </c>
      <c r="G859" s="18">
        <v>1.5</v>
      </c>
      <c r="H859" s="18">
        <v>0</v>
      </c>
      <c r="I859" s="18">
        <v>0</v>
      </c>
      <c r="J859" s="15">
        <f t="shared" si="27"/>
        <v>1.5</v>
      </c>
      <c r="K859" s="14"/>
      <c r="L859" s="14"/>
      <c r="M859" s="14"/>
    </row>
    <row r="860" spans="1:13" x14ac:dyDescent="0.3">
      <c r="A860" s="14"/>
      <c r="B860" s="14"/>
      <c r="C860" s="13" t="s">
        <v>26</v>
      </c>
      <c r="D860" s="26"/>
      <c r="E860" s="13" t="s">
        <v>17</v>
      </c>
      <c r="F860" s="17">
        <v>1</v>
      </c>
      <c r="G860" s="18">
        <v>3.9</v>
      </c>
      <c r="H860" s="18">
        <v>0</v>
      </c>
      <c r="I860" s="18">
        <v>0</v>
      </c>
      <c r="J860" s="15">
        <f t="shared" si="27"/>
        <v>3.9</v>
      </c>
      <c r="K860" s="14"/>
      <c r="L860" s="14"/>
      <c r="M860" s="14"/>
    </row>
    <row r="861" spans="1:13" x14ac:dyDescent="0.3">
      <c r="A861" s="14"/>
      <c r="B861" s="14"/>
      <c r="C861" s="13" t="s">
        <v>26</v>
      </c>
      <c r="D861" s="26"/>
      <c r="E861" s="13" t="s">
        <v>520</v>
      </c>
      <c r="F861" s="17">
        <v>2</v>
      </c>
      <c r="G861" s="18">
        <v>1.1000000000000001</v>
      </c>
      <c r="H861" s="18">
        <v>0</v>
      </c>
      <c r="I861" s="18">
        <v>0</v>
      </c>
      <c r="J861" s="15">
        <f t="shared" si="27"/>
        <v>2.2000000000000002</v>
      </c>
      <c r="K861" s="14"/>
      <c r="L861" s="14"/>
      <c r="M861" s="14"/>
    </row>
    <row r="862" spans="1:13" x14ac:dyDescent="0.3">
      <c r="A862" s="14"/>
      <c r="B862" s="14"/>
      <c r="C862" s="13" t="s">
        <v>26</v>
      </c>
      <c r="D862" s="26"/>
      <c r="E862" s="13" t="s">
        <v>17</v>
      </c>
      <c r="F862" s="17"/>
      <c r="G862" s="18"/>
      <c r="H862" s="18"/>
      <c r="I862" s="18"/>
      <c r="J862" s="15">
        <f t="shared" si="27"/>
        <v>0</v>
      </c>
      <c r="K862" s="14"/>
      <c r="L862" s="14"/>
      <c r="M862" s="14"/>
    </row>
    <row r="863" spans="1:13" x14ac:dyDescent="0.3">
      <c r="A863" s="14"/>
      <c r="B863" s="14"/>
      <c r="C863" s="13" t="s">
        <v>26</v>
      </c>
      <c r="D863" s="26"/>
      <c r="E863" s="13" t="s">
        <v>17</v>
      </c>
      <c r="F863" s="17"/>
      <c r="G863" s="18"/>
      <c r="H863" s="18"/>
      <c r="I863" s="18"/>
      <c r="J863" s="15">
        <f t="shared" si="27"/>
        <v>0</v>
      </c>
      <c r="K863" s="14"/>
      <c r="L863" s="14"/>
      <c r="M863" s="14"/>
    </row>
    <row r="864" spans="1:13" x14ac:dyDescent="0.3">
      <c r="A864" s="14"/>
      <c r="B864" s="14"/>
      <c r="C864" s="14"/>
      <c r="D864" s="26"/>
      <c r="E864" s="14"/>
      <c r="F864" s="14"/>
      <c r="G864" s="14"/>
      <c r="H864" s="14"/>
      <c r="I864" s="14"/>
      <c r="J864" s="19" t="s">
        <v>521</v>
      </c>
      <c r="K864" s="20">
        <f>SUM(J820:J863)*1</f>
        <v>212.65</v>
      </c>
      <c r="L864" s="18">
        <v>17.39</v>
      </c>
      <c r="M864" s="20">
        <f>ROUND(K864*L864,2)</f>
        <v>3697.98</v>
      </c>
    </row>
    <row r="865" spans="1:13" ht="1.05" customHeight="1" x14ac:dyDescent="0.3">
      <c r="A865" s="21"/>
      <c r="B865" s="21"/>
      <c r="C865" s="21"/>
      <c r="D865" s="27"/>
      <c r="E865" s="21"/>
      <c r="F865" s="21"/>
      <c r="G865" s="21"/>
      <c r="H865" s="21"/>
      <c r="I865" s="21"/>
      <c r="J865" s="21"/>
      <c r="K865" s="21"/>
      <c r="L865" s="21"/>
      <c r="M865" s="21"/>
    </row>
    <row r="866" spans="1:13" x14ac:dyDescent="0.3">
      <c r="A866" s="12" t="s">
        <v>522</v>
      </c>
      <c r="B866" s="13" t="s">
        <v>22</v>
      </c>
      <c r="C866" s="13" t="s">
        <v>203</v>
      </c>
      <c r="D866" s="16" t="s">
        <v>523</v>
      </c>
      <c r="E866" s="14"/>
      <c r="F866" s="14"/>
      <c r="G866" s="14"/>
      <c r="H866" s="14"/>
      <c r="I866" s="14"/>
      <c r="J866" s="14"/>
      <c r="K866" s="15">
        <f>K874</f>
        <v>13.4</v>
      </c>
      <c r="L866" s="15">
        <f>L874</f>
        <v>22.36</v>
      </c>
      <c r="M866" s="15">
        <f>M874</f>
        <v>299.62</v>
      </c>
    </row>
    <row r="867" spans="1:13" ht="43.2" x14ac:dyDescent="0.3">
      <c r="A867" s="14"/>
      <c r="B867" s="14"/>
      <c r="C867" s="14"/>
      <c r="D867" s="16" t="s">
        <v>524</v>
      </c>
      <c r="E867" s="14"/>
      <c r="F867" s="14"/>
      <c r="G867" s="14"/>
      <c r="H867" s="14"/>
      <c r="I867" s="14"/>
      <c r="J867" s="14"/>
      <c r="K867" s="14"/>
      <c r="L867" s="14"/>
      <c r="M867" s="14"/>
    </row>
    <row r="868" spans="1:13" x14ac:dyDescent="0.3">
      <c r="A868" s="14"/>
      <c r="B868" s="14"/>
      <c r="C868" s="13" t="s">
        <v>26</v>
      </c>
      <c r="D868" s="26"/>
      <c r="E868" s="13" t="s">
        <v>525</v>
      </c>
      <c r="F868" s="17"/>
      <c r="G868" s="18"/>
      <c r="H868" s="18"/>
      <c r="I868" s="18"/>
      <c r="J868" s="15">
        <f t="shared" ref="J868:J873" si="28">OR(F868&lt;&gt;0,G868&lt;&gt;0,H868&lt;&gt;0,I868&lt;&gt;0)*(F868 + (F868 = 0))*(G868 + (G868 = 0))*(H868 + (H868 = 0))*(I868 + (I868 = 0))</f>
        <v>0</v>
      </c>
      <c r="K868" s="14"/>
      <c r="L868" s="14"/>
      <c r="M868" s="14"/>
    </row>
    <row r="869" spans="1:13" x14ac:dyDescent="0.3">
      <c r="A869" s="14"/>
      <c r="B869" s="14"/>
      <c r="C869" s="13" t="s">
        <v>26</v>
      </c>
      <c r="D869" s="26"/>
      <c r="E869" s="13" t="s">
        <v>526</v>
      </c>
      <c r="F869" s="17">
        <v>2</v>
      </c>
      <c r="G869" s="18">
        <v>0</v>
      </c>
      <c r="H869" s="18">
        <v>0</v>
      </c>
      <c r="I869" s="18">
        <v>2.4</v>
      </c>
      <c r="J869" s="15">
        <f t="shared" si="28"/>
        <v>4.8</v>
      </c>
      <c r="K869" s="14"/>
      <c r="L869" s="14"/>
      <c r="M869" s="14"/>
    </row>
    <row r="870" spans="1:13" x14ac:dyDescent="0.3">
      <c r="A870" s="14"/>
      <c r="B870" s="14"/>
      <c r="C870" s="13" t="s">
        <v>26</v>
      </c>
      <c r="D870" s="26"/>
      <c r="E870" s="13" t="s">
        <v>17</v>
      </c>
      <c r="F870" s="17">
        <v>1</v>
      </c>
      <c r="G870" s="18">
        <v>1.9</v>
      </c>
      <c r="H870" s="18">
        <v>0</v>
      </c>
      <c r="I870" s="18">
        <v>0</v>
      </c>
      <c r="J870" s="15">
        <f t="shared" si="28"/>
        <v>1.9</v>
      </c>
      <c r="K870" s="14"/>
      <c r="L870" s="14"/>
      <c r="M870" s="14"/>
    </row>
    <row r="871" spans="1:13" x14ac:dyDescent="0.3">
      <c r="A871" s="14"/>
      <c r="B871" s="14"/>
      <c r="C871" s="13" t="s">
        <v>26</v>
      </c>
      <c r="D871" s="26"/>
      <c r="E871" s="13" t="s">
        <v>527</v>
      </c>
      <c r="F871" s="17">
        <v>2</v>
      </c>
      <c r="G871" s="18">
        <v>0</v>
      </c>
      <c r="H871" s="18">
        <v>0</v>
      </c>
      <c r="I871" s="18">
        <v>2.4</v>
      </c>
      <c r="J871" s="15">
        <f t="shared" si="28"/>
        <v>4.8</v>
      </c>
      <c r="K871" s="14"/>
      <c r="L871" s="14"/>
      <c r="M871" s="14"/>
    </row>
    <row r="872" spans="1:13" x14ac:dyDescent="0.3">
      <c r="A872" s="14"/>
      <c r="B872" s="14"/>
      <c r="C872" s="13" t="s">
        <v>26</v>
      </c>
      <c r="D872" s="26"/>
      <c r="E872" s="13" t="s">
        <v>17</v>
      </c>
      <c r="F872" s="17">
        <v>1</v>
      </c>
      <c r="G872" s="18">
        <v>1.9</v>
      </c>
      <c r="H872" s="18">
        <v>0</v>
      </c>
      <c r="I872" s="18">
        <v>0</v>
      </c>
      <c r="J872" s="15">
        <f t="shared" si="28"/>
        <v>1.9</v>
      </c>
      <c r="K872" s="14"/>
      <c r="L872" s="14"/>
      <c r="M872" s="14"/>
    </row>
    <row r="873" spans="1:13" x14ac:dyDescent="0.3">
      <c r="A873" s="14"/>
      <c r="B873" s="14"/>
      <c r="C873" s="13" t="s">
        <v>26</v>
      </c>
      <c r="D873" s="26"/>
      <c r="E873" s="13" t="s">
        <v>17</v>
      </c>
      <c r="F873" s="17"/>
      <c r="G873" s="18"/>
      <c r="H873" s="18"/>
      <c r="I873" s="18"/>
      <c r="J873" s="15">
        <f t="shared" si="28"/>
        <v>0</v>
      </c>
      <c r="K873" s="14"/>
      <c r="L873" s="14"/>
      <c r="M873" s="14"/>
    </row>
    <row r="874" spans="1:13" x14ac:dyDescent="0.3">
      <c r="A874" s="14"/>
      <c r="B874" s="14"/>
      <c r="C874" s="14"/>
      <c r="D874" s="26"/>
      <c r="E874" s="14"/>
      <c r="F874" s="14"/>
      <c r="G874" s="14"/>
      <c r="H874" s="14"/>
      <c r="I874" s="14"/>
      <c r="J874" s="19" t="s">
        <v>528</v>
      </c>
      <c r="K874" s="20">
        <f>SUM(J868:J873)*1</f>
        <v>13.4</v>
      </c>
      <c r="L874" s="18">
        <v>22.36</v>
      </c>
      <c r="M874" s="20">
        <f>ROUND(K874*L874,2)</f>
        <v>299.62</v>
      </c>
    </row>
    <row r="875" spans="1:13" ht="1.05" customHeight="1" x14ac:dyDescent="0.3">
      <c r="A875" s="21"/>
      <c r="B875" s="21"/>
      <c r="C875" s="21"/>
      <c r="D875" s="27"/>
      <c r="E875" s="21"/>
      <c r="F875" s="21"/>
      <c r="G875" s="21"/>
      <c r="H875" s="21"/>
      <c r="I875" s="21"/>
      <c r="J875" s="21"/>
      <c r="K875" s="21"/>
      <c r="L875" s="21"/>
      <c r="M875" s="21"/>
    </row>
    <row r="876" spans="1:13" x14ac:dyDescent="0.3">
      <c r="A876" s="14"/>
      <c r="B876" s="14"/>
      <c r="C876" s="14"/>
      <c r="D876" s="26"/>
      <c r="E876" s="14"/>
      <c r="F876" s="14"/>
      <c r="G876" s="14"/>
      <c r="H876" s="14"/>
      <c r="I876" s="14"/>
      <c r="J876" s="19" t="s">
        <v>529</v>
      </c>
      <c r="K876" s="22">
        <v>1</v>
      </c>
      <c r="L876" s="20">
        <f>M616+M623+M642+M655+M661+M666+M686+M697+M702+M729+M735+M741+M750+M785+M818+M866</f>
        <v>60971.12</v>
      </c>
      <c r="M876" s="20">
        <f>ROUND(K876*L876,2)</f>
        <v>60971.12</v>
      </c>
    </row>
    <row r="877" spans="1:13" ht="1.05" customHeight="1" x14ac:dyDescent="0.3">
      <c r="A877" s="21"/>
      <c r="B877" s="21"/>
      <c r="C877" s="21"/>
      <c r="D877" s="27"/>
      <c r="E877" s="21"/>
      <c r="F877" s="21"/>
      <c r="G877" s="21"/>
      <c r="H877" s="21"/>
      <c r="I877" s="21"/>
      <c r="J877" s="21"/>
      <c r="K877" s="21"/>
      <c r="L877" s="21"/>
      <c r="M877" s="21"/>
    </row>
    <row r="878" spans="1:13" x14ac:dyDescent="0.3">
      <c r="A878" s="5" t="s">
        <v>530</v>
      </c>
      <c r="B878" s="5" t="s">
        <v>16</v>
      </c>
      <c r="C878" s="5" t="s">
        <v>17</v>
      </c>
      <c r="D878" s="24" t="s">
        <v>531</v>
      </c>
      <c r="E878" s="6"/>
      <c r="F878" s="6"/>
      <c r="G878" s="6"/>
      <c r="H878" s="6"/>
      <c r="I878" s="6"/>
      <c r="J878" s="6"/>
      <c r="K878" s="7">
        <f>K1115</f>
        <v>1</v>
      </c>
      <c r="L878" s="8">
        <f>L1115</f>
        <v>57903.12</v>
      </c>
      <c r="M878" s="8">
        <f>M1115</f>
        <v>57903.12</v>
      </c>
    </row>
    <row r="879" spans="1:13" x14ac:dyDescent="0.3">
      <c r="A879" s="12" t="s">
        <v>532</v>
      </c>
      <c r="B879" s="13" t="s">
        <v>22</v>
      </c>
      <c r="C879" s="13" t="s">
        <v>23</v>
      </c>
      <c r="D879" s="16" t="s">
        <v>533</v>
      </c>
      <c r="E879" s="14"/>
      <c r="F879" s="14"/>
      <c r="G879" s="14"/>
      <c r="H879" s="14"/>
      <c r="I879" s="14"/>
      <c r="J879" s="14"/>
      <c r="K879" s="15">
        <f>K885</f>
        <v>4.05</v>
      </c>
      <c r="L879" s="15">
        <f>L885</f>
        <v>121.73</v>
      </c>
      <c r="M879" s="15">
        <f>M885</f>
        <v>493.01</v>
      </c>
    </row>
    <row r="880" spans="1:13" ht="108" x14ac:dyDescent="0.3">
      <c r="A880" s="14"/>
      <c r="B880" s="14"/>
      <c r="C880" s="14"/>
      <c r="D880" s="16" t="s">
        <v>534</v>
      </c>
      <c r="E880" s="14"/>
      <c r="F880" s="14"/>
      <c r="G880" s="14"/>
      <c r="H880" s="14"/>
      <c r="I880" s="14"/>
      <c r="J880" s="14"/>
      <c r="K880" s="14"/>
      <c r="L880" s="14"/>
      <c r="M880" s="14"/>
    </row>
    <row r="881" spans="1:13" x14ac:dyDescent="0.3">
      <c r="A881" s="14"/>
      <c r="B881" s="14"/>
      <c r="C881" s="13" t="s">
        <v>26</v>
      </c>
      <c r="D881" s="26"/>
      <c r="E881" s="13" t="s">
        <v>535</v>
      </c>
      <c r="F881" s="17"/>
      <c r="G881" s="18"/>
      <c r="H881" s="18"/>
      <c r="I881" s="18"/>
      <c r="J881" s="15">
        <f>OR(F881&lt;&gt;0,G881&lt;&gt;0,H881&lt;&gt;0,I881&lt;&gt;0)*(F881 + (F881 = 0))*(G881 + (G881 = 0))*(H881 + (H881 = 0))*(I881 + (I881 = 0))</f>
        <v>0</v>
      </c>
      <c r="K881" s="14"/>
      <c r="L881" s="14"/>
      <c r="M881" s="14"/>
    </row>
    <row r="882" spans="1:13" x14ac:dyDescent="0.3">
      <c r="A882" s="14"/>
      <c r="B882" s="14"/>
      <c r="C882" s="13" t="s">
        <v>26</v>
      </c>
      <c r="D882" s="26"/>
      <c r="E882" s="13" t="s">
        <v>536</v>
      </c>
      <c r="F882" s="17">
        <v>1</v>
      </c>
      <c r="G882" s="18">
        <v>1.7</v>
      </c>
      <c r="H882" s="18">
        <v>0</v>
      </c>
      <c r="I882" s="18">
        <v>0</v>
      </c>
      <c r="J882" s="15">
        <f>OR(F882&lt;&gt;0,G882&lt;&gt;0,H882&lt;&gt;0,I882&lt;&gt;0)*(F882 + (F882 = 0))*(G882 + (G882 = 0))*(H882 + (H882 = 0))*(I882 + (I882 = 0))</f>
        <v>1.7</v>
      </c>
      <c r="K882" s="14"/>
      <c r="L882" s="14"/>
      <c r="M882" s="14"/>
    </row>
    <row r="883" spans="1:13" x14ac:dyDescent="0.3">
      <c r="A883" s="14"/>
      <c r="B883" s="14"/>
      <c r="C883" s="13" t="s">
        <v>26</v>
      </c>
      <c r="D883" s="26"/>
      <c r="E883" s="13" t="s">
        <v>17</v>
      </c>
      <c r="F883" s="17">
        <v>1</v>
      </c>
      <c r="G883" s="18">
        <v>1.05</v>
      </c>
      <c r="H883" s="18">
        <v>0</v>
      </c>
      <c r="I883" s="18">
        <v>0</v>
      </c>
      <c r="J883" s="15">
        <f>OR(F883&lt;&gt;0,G883&lt;&gt;0,H883&lt;&gt;0,I883&lt;&gt;0)*(F883 + (F883 = 0))*(G883 + (G883 = 0))*(H883 + (H883 = 0))*(I883 + (I883 = 0))</f>
        <v>1.05</v>
      </c>
      <c r="K883" s="14"/>
      <c r="L883" s="14"/>
      <c r="M883" s="14"/>
    </row>
    <row r="884" spans="1:13" x14ac:dyDescent="0.3">
      <c r="A884" s="14"/>
      <c r="B884" s="14"/>
      <c r="C884" s="13" t="s">
        <v>26</v>
      </c>
      <c r="D884" s="26"/>
      <c r="E884" s="13" t="s">
        <v>17</v>
      </c>
      <c r="F884" s="17">
        <v>1</v>
      </c>
      <c r="G884" s="18">
        <v>1.3</v>
      </c>
      <c r="H884" s="18">
        <v>0</v>
      </c>
      <c r="I884" s="18">
        <v>0</v>
      </c>
      <c r="J884" s="15">
        <f>OR(F884&lt;&gt;0,G884&lt;&gt;0,H884&lt;&gt;0,I884&lt;&gt;0)*(F884 + (F884 = 0))*(G884 + (G884 = 0))*(H884 + (H884 = 0))*(I884 + (I884 = 0))</f>
        <v>1.3</v>
      </c>
      <c r="K884" s="14"/>
      <c r="L884" s="14"/>
      <c r="M884" s="14"/>
    </row>
    <row r="885" spans="1:13" x14ac:dyDescent="0.3">
      <c r="A885" s="14"/>
      <c r="B885" s="14"/>
      <c r="C885" s="14"/>
      <c r="D885" s="26"/>
      <c r="E885" s="14"/>
      <c r="F885" s="14"/>
      <c r="G885" s="14"/>
      <c r="H885" s="14"/>
      <c r="I885" s="14"/>
      <c r="J885" s="19" t="s">
        <v>537</v>
      </c>
      <c r="K885" s="20">
        <f>SUM(J881:J884)*1</f>
        <v>4.05</v>
      </c>
      <c r="L885" s="18">
        <v>121.73</v>
      </c>
      <c r="M885" s="20">
        <f>ROUND(K885*L885,2)</f>
        <v>493.01</v>
      </c>
    </row>
    <row r="886" spans="1:13" ht="1.05" customHeight="1" x14ac:dyDescent="0.3">
      <c r="A886" s="21"/>
      <c r="B886" s="21"/>
      <c r="C886" s="21"/>
      <c r="D886" s="27"/>
      <c r="E886" s="21"/>
      <c r="F886" s="21"/>
      <c r="G886" s="21"/>
      <c r="H886" s="21"/>
      <c r="I886" s="21"/>
      <c r="J886" s="21"/>
      <c r="K886" s="21"/>
      <c r="L886" s="21"/>
      <c r="M886" s="21"/>
    </row>
    <row r="887" spans="1:13" ht="21.6" x14ac:dyDescent="0.3">
      <c r="A887" s="12" t="s">
        <v>538</v>
      </c>
      <c r="B887" s="13" t="s">
        <v>22</v>
      </c>
      <c r="C887" s="13" t="s">
        <v>23</v>
      </c>
      <c r="D887" s="16" t="s">
        <v>539</v>
      </c>
      <c r="E887" s="14"/>
      <c r="F887" s="14"/>
      <c r="G887" s="14"/>
      <c r="H887" s="14"/>
      <c r="I887" s="14"/>
      <c r="J887" s="14"/>
      <c r="K887" s="15">
        <f>K894</f>
        <v>123.1</v>
      </c>
      <c r="L887" s="15">
        <f>L894</f>
        <v>54.65</v>
      </c>
      <c r="M887" s="15">
        <f>M894</f>
        <v>6727.42</v>
      </c>
    </row>
    <row r="888" spans="1:13" ht="108" x14ac:dyDescent="0.3">
      <c r="A888" s="14"/>
      <c r="B888" s="14"/>
      <c r="C888" s="14"/>
      <c r="D888" s="16" t="s">
        <v>540</v>
      </c>
      <c r="E888" s="14"/>
      <c r="F888" s="14"/>
      <c r="G888" s="14"/>
      <c r="H888" s="14"/>
      <c r="I888" s="14"/>
      <c r="J888" s="14"/>
      <c r="K888" s="14"/>
      <c r="L888" s="14"/>
      <c r="M888" s="14"/>
    </row>
    <row r="889" spans="1:13" x14ac:dyDescent="0.3">
      <c r="A889" s="14"/>
      <c r="B889" s="14"/>
      <c r="C889" s="13" t="s">
        <v>26</v>
      </c>
      <c r="D889" s="26"/>
      <c r="E889" s="13" t="s">
        <v>541</v>
      </c>
      <c r="F889" s="17"/>
      <c r="G889" s="18"/>
      <c r="H889" s="18"/>
      <c r="I889" s="18"/>
      <c r="J889" s="15">
        <f>OR(F889&lt;&gt;0,G889&lt;&gt;0,H889&lt;&gt;0,I889&lt;&gt;0)*(F889 + (F889 = 0))*(G889 + (G889 = 0))*(H889 + (H889 = 0))*(I889 + (I889 = 0))</f>
        <v>0</v>
      </c>
      <c r="K889" s="14"/>
      <c r="L889" s="14"/>
      <c r="M889" s="14"/>
    </row>
    <row r="890" spans="1:13" x14ac:dyDescent="0.3">
      <c r="A890" s="14"/>
      <c r="B890" s="14"/>
      <c r="C890" s="13" t="s">
        <v>26</v>
      </c>
      <c r="D890" s="26"/>
      <c r="E890" s="13" t="s">
        <v>286</v>
      </c>
      <c r="F890" s="17">
        <v>1</v>
      </c>
      <c r="G890" s="18">
        <v>51.4</v>
      </c>
      <c r="H890" s="18">
        <v>0</v>
      </c>
      <c r="I890" s="18">
        <v>0</v>
      </c>
      <c r="J890" s="15">
        <f>OR(F890&lt;&gt;0,G890&lt;&gt;0,H890&lt;&gt;0,I890&lt;&gt;0)*(F890 + (F890 = 0))*(G890 + (G890 = 0))*(H890 + (H890 = 0))*(I890 + (I890 = 0))</f>
        <v>51.4</v>
      </c>
      <c r="K890" s="14"/>
      <c r="L890" s="14"/>
      <c r="M890" s="14"/>
    </row>
    <row r="891" spans="1:13" x14ac:dyDescent="0.3">
      <c r="A891" s="14"/>
      <c r="B891" s="14"/>
      <c r="C891" s="13" t="s">
        <v>26</v>
      </c>
      <c r="D891" s="26"/>
      <c r="E891" s="13" t="s">
        <v>17</v>
      </c>
      <c r="F891" s="17">
        <v>1</v>
      </c>
      <c r="G891" s="18">
        <v>47.7</v>
      </c>
      <c r="H891" s="18">
        <v>0</v>
      </c>
      <c r="I891" s="18">
        <v>0</v>
      </c>
      <c r="J891" s="15">
        <f>OR(F891&lt;&gt;0,G891&lt;&gt;0,H891&lt;&gt;0,I891&lt;&gt;0)*(F891 + (F891 = 0))*(G891 + (G891 = 0))*(H891 + (H891 = 0))*(I891 + (I891 = 0))</f>
        <v>47.7</v>
      </c>
      <c r="K891" s="14"/>
      <c r="L891" s="14"/>
      <c r="M891" s="14"/>
    </row>
    <row r="892" spans="1:13" x14ac:dyDescent="0.3">
      <c r="A892" s="14"/>
      <c r="B892" s="14"/>
      <c r="C892" s="13" t="s">
        <v>26</v>
      </c>
      <c r="D892" s="26"/>
      <c r="E892" s="13" t="s">
        <v>127</v>
      </c>
      <c r="F892" s="17">
        <v>2</v>
      </c>
      <c r="G892" s="18">
        <v>8.5</v>
      </c>
      <c r="H892" s="18">
        <v>0</v>
      </c>
      <c r="I892" s="18">
        <v>0</v>
      </c>
      <c r="J892" s="15">
        <f>OR(F892&lt;&gt;0,G892&lt;&gt;0,H892&lt;&gt;0,I892&lt;&gt;0)*(F892 + (F892 = 0))*(G892 + (G892 = 0))*(H892 + (H892 = 0))*(I892 + (I892 = 0))</f>
        <v>17</v>
      </c>
      <c r="K892" s="14"/>
      <c r="L892" s="14"/>
      <c r="M892" s="14"/>
    </row>
    <row r="893" spans="1:13" x14ac:dyDescent="0.3">
      <c r="A893" s="14"/>
      <c r="B893" s="14"/>
      <c r="C893" s="13" t="s">
        <v>26</v>
      </c>
      <c r="D893" s="26"/>
      <c r="E893" s="13" t="s">
        <v>415</v>
      </c>
      <c r="F893" s="17">
        <v>1</v>
      </c>
      <c r="G893" s="18">
        <v>7</v>
      </c>
      <c r="H893" s="18">
        <v>0</v>
      </c>
      <c r="I893" s="18">
        <v>0</v>
      </c>
      <c r="J893" s="15">
        <f>OR(F893&lt;&gt;0,G893&lt;&gt;0,H893&lt;&gt;0,I893&lt;&gt;0)*(F893 + (F893 = 0))*(G893 + (G893 = 0))*(H893 + (H893 = 0))*(I893 + (I893 = 0))</f>
        <v>7</v>
      </c>
      <c r="K893" s="14"/>
      <c r="L893" s="14"/>
      <c r="M893" s="14"/>
    </row>
    <row r="894" spans="1:13" x14ac:dyDescent="0.3">
      <c r="A894" s="14"/>
      <c r="B894" s="14"/>
      <c r="C894" s="14"/>
      <c r="D894" s="26"/>
      <c r="E894" s="14"/>
      <c r="F894" s="14"/>
      <c r="G894" s="14"/>
      <c r="H894" s="14"/>
      <c r="I894" s="14"/>
      <c r="J894" s="19" t="s">
        <v>542</v>
      </c>
      <c r="K894" s="20">
        <f>SUM(J889:J893)*1</f>
        <v>123.1</v>
      </c>
      <c r="L894" s="18">
        <v>54.65</v>
      </c>
      <c r="M894" s="20">
        <f>ROUND(K894*L894,2)</f>
        <v>6727.42</v>
      </c>
    </row>
    <row r="895" spans="1:13" ht="1.05" customHeight="1" x14ac:dyDescent="0.3">
      <c r="A895" s="21"/>
      <c r="B895" s="21"/>
      <c r="C895" s="21"/>
      <c r="D895" s="27"/>
      <c r="E895" s="21"/>
      <c r="F895" s="21"/>
      <c r="G895" s="21"/>
      <c r="H895" s="21"/>
      <c r="I895" s="21"/>
      <c r="J895" s="21"/>
      <c r="K895" s="21"/>
      <c r="L895" s="21"/>
      <c r="M895" s="21"/>
    </row>
    <row r="896" spans="1:13" x14ac:dyDescent="0.3">
      <c r="A896" s="12" t="s">
        <v>543</v>
      </c>
      <c r="B896" s="13" t="s">
        <v>22</v>
      </c>
      <c r="C896" s="13" t="s">
        <v>203</v>
      </c>
      <c r="D896" s="16" t="s">
        <v>544</v>
      </c>
      <c r="E896" s="14"/>
      <c r="F896" s="14"/>
      <c r="G896" s="14"/>
      <c r="H896" s="14"/>
      <c r="I896" s="14"/>
      <c r="J896" s="14"/>
      <c r="K896" s="15">
        <f>K918</f>
        <v>41.5</v>
      </c>
      <c r="L896" s="15">
        <f>L918</f>
        <v>16.149999999999999</v>
      </c>
      <c r="M896" s="15">
        <f>M918</f>
        <v>670.23</v>
      </c>
    </row>
    <row r="897" spans="1:13" ht="86.4" x14ac:dyDescent="0.3">
      <c r="A897" s="14"/>
      <c r="B897" s="14"/>
      <c r="C897" s="14"/>
      <c r="D897" s="16" t="s">
        <v>545</v>
      </c>
      <c r="E897" s="14"/>
      <c r="F897" s="14"/>
      <c r="G897" s="14"/>
      <c r="H897" s="14"/>
      <c r="I897" s="14"/>
      <c r="J897" s="14"/>
      <c r="K897" s="14"/>
      <c r="L897" s="14"/>
      <c r="M897" s="14"/>
    </row>
    <row r="898" spans="1:13" x14ac:dyDescent="0.3">
      <c r="A898" s="14"/>
      <c r="B898" s="14"/>
      <c r="C898" s="13" t="s">
        <v>26</v>
      </c>
      <c r="D898" s="26"/>
      <c r="E898" s="13" t="s">
        <v>541</v>
      </c>
      <c r="F898" s="17"/>
      <c r="G898" s="18"/>
      <c r="H898" s="18"/>
      <c r="I898" s="18"/>
      <c r="J898" s="15">
        <f t="shared" ref="J898:J917" si="29">OR(F898&lt;&gt;0,G898&lt;&gt;0,H898&lt;&gt;0,I898&lt;&gt;0)*(F898 + (F898 = 0))*(G898 + (G898 = 0))*(H898 + (H898 = 0))*(I898 + (I898 = 0))</f>
        <v>0</v>
      </c>
      <c r="K898" s="14"/>
      <c r="L898" s="14"/>
      <c r="M898" s="14"/>
    </row>
    <row r="899" spans="1:13" x14ac:dyDescent="0.3">
      <c r="A899" s="14"/>
      <c r="B899" s="14"/>
      <c r="C899" s="13" t="s">
        <v>26</v>
      </c>
      <c r="D899" s="26"/>
      <c r="E899" s="13" t="s">
        <v>546</v>
      </c>
      <c r="F899" s="17">
        <v>1</v>
      </c>
      <c r="G899" s="18">
        <v>7.9</v>
      </c>
      <c r="H899" s="18">
        <v>0</v>
      </c>
      <c r="I899" s="18">
        <v>0</v>
      </c>
      <c r="J899" s="15">
        <f t="shared" si="29"/>
        <v>7.9</v>
      </c>
      <c r="K899" s="14"/>
      <c r="L899" s="14"/>
      <c r="M899" s="14"/>
    </row>
    <row r="900" spans="1:13" x14ac:dyDescent="0.3">
      <c r="A900" s="14"/>
      <c r="B900" s="14"/>
      <c r="C900" s="13" t="s">
        <v>26</v>
      </c>
      <c r="D900" s="26"/>
      <c r="E900" s="13" t="s">
        <v>17</v>
      </c>
      <c r="F900" s="17">
        <v>1</v>
      </c>
      <c r="G900" s="18">
        <v>8.3000000000000007</v>
      </c>
      <c r="H900" s="18">
        <v>0</v>
      </c>
      <c r="I900" s="18">
        <v>0</v>
      </c>
      <c r="J900" s="15">
        <f t="shared" si="29"/>
        <v>8.3000000000000007</v>
      </c>
      <c r="K900" s="14"/>
      <c r="L900" s="14"/>
      <c r="M900" s="14"/>
    </row>
    <row r="901" spans="1:13" x14ac:dyDescent="0.3">
      <c r="A901" s="14"/>
      <c r="B901" s="14"/>
      <c r="C901" s="13" t="s">
        <v>26</v>
      </c>
      <c r="D901" s="26"/>
      <c r="E901" s="13" t="s">
        <v>17</v>
      </c>
      <c r="F901" s="17">
        <v>1</v>
      </c>
      <c r="G901" s="18">
        <v>4.4000000000000004</v>
      </c>
      <c r="H901" s="18">
        <v>0</v>
      </c>
      <c r="I901" s="18">
        <v>0</v>
      </c>
      <c r="J901" s="15">
        <f t="shared" si="29"/>
        <v>4.4000000000000004</v>
      </c>
      <c r="K901" s="14"/>
      <c r="L901" s="14"/>
      <c r="M901" s="14"/>
    </row>
    <row r="902" spans="1:13" x14ac:dyDescent="0.3">
      <c r="A902" s="14"/>
      <c r="B902" s="14"/>
      <c r="C902" s="13" t="s">
        <v>26</v>
      </c>
      <c r="D902" s="26"/>
      <c r="E902" s="13" t="s">
        <v>17</v>
      </c>
      <c r="F902" s="17">
        <v>1</v>
      </c>
      <c r="G902" s="18">
        <v>6.05</v>
      </c>
      <c r="H902" s="18">
        <v>0</v>
      </c>
      <c r="I902" s="18">
        <v>0</v>
      </c>
      <c r="J902" s="15">
        <f t="shared" si="29"/>
        <v>6.05</v>
      </c>
      <c r="K902" s="14"/>
      <c r="L902" s="14"/>
      <c r="M902" s="14"/>
    </row>
    <row r="903" spans="1:13" x14ac:dyDescent="0.3">
      <c r="A903" s="14"/>
      <c r="B903" s="14"/>
      <c r="C903" s="13" t="s">
        <v>26</v>
      </c>
      <c r="D903" s="26"/>
      <c r="E903" s="13" t="s">
        <v>547</v>
      </c>
      <c r="F903" s="17">
        <v>-2</v>
      </c>
      <c r="G903" s="18">
        <v>1.7</v>
      </c>
      <c r="H903" s="18">
        <v>0</v>
      </c>
      <c r="I903" s="18">
        <v>0</v>
      </c>
      <c r="J903" s="15">
        <f t="shared" si="29"/>
        <v>-3.4</v>
      </c>
      <c r="K903" s="14"/>
      <c r="L903" s="14"/>
      <c r="M903" s="14"/>
    </row>
    <row r="904" spans="1:13" x14ac:dyDescent="0.3">
      <c r="A904" s="14"/>
      <c r="B904" s="14"/>
      <c r="C904" s="13" t="s">
        <v>26</v>
      </c>
      <c r="D904" s="26"/>
      <c r="E904" s="13" t="s">
        <v>17</v>
      </c>
      <c r="F904" s="17">
        <v>-1</v>
      </c>
      <c r="G904" s="18">
        <v>2.2999999999999998</v>
      </c>
      <c r="H904" s="18">
        <v>0</v>
      </c>
      <c r="I904" s="18">
        <v>0</v>
      </c>
      <c r="J904" s="15">
        <f t="shared" si="29"/>
        <v>-2.2999999999999998</v>
      </c>
      <c r="K904" s="14"/>
      <c r="L904" s="14"/>
      <c r="M904" s="14"/>
    </row>
    <row r="905" spans="1:13" x14ac:dyDescent="0.3">
      <c r="A905" s="14"/>
      <c r="B905" s="14"/>
      <c r="C905" s="13" t="s">
        <v>26</v>
      </c>
      <c r="D905" s="26"/>
      <c r="E905" s="13" t="s">
        <v>17</v>
      </c>
      <c r="F905" s="17">
        <v>-2</v>
      </c>
      <c r="G905" s="18">
        <v>1.4</v>
      </c>
      <c r="H905" s="18">
        <v>0</v>
      </c>
      <c r="I905" s="18">
        <v>0</v>
      </c>
      <c r="J905" s="15">
        <f t="shared" si="29"/>
        <v>-2.8</v>
      </c>
      <c r="K905" s="14"/>
      <c r="L905" s="14"/>
      <c r="M905" s="14"/>
    </row>
    <row r="906" spans="1:13" x14ac:dyDescent="0.3">
      <c r="A906" s="14"/>
      <c r="B906" s="14"/>
      <c r="C906" s="13" t="s">
        <v>26</v>
      </c>
      <c r="D906" s="26"/>
      <c r="E906" s="13" t="s">
        <v>17</v>
      </c>
      <c r="F906" s="17">
        <v>-1</v>
      </c>
      <c r="G906" s="18">
        <v>1.7</v>
      </c>
      <c r="H906" s="18">
        <v>0</v>
      </c>
      <c r="I906" s="18">
        <v>0</v>
      </c>
      <c r="J906" s="15">
        <f t="shared" si="29"/>
        <v>-1.7</v>
      </c>
      <c r="K906" s="14"/>
      <c r="L906" s="14"/>
      <c r="M906" s="14"/>
    </row>
    <row r="907" spans="1:13" x14ac:dyDescent="0.3">
      <c r="A907" s="14"/>
      <c r="B907" s="14"/>
      <c r="C907" s="13" t="s">
        <v>26</v>
      </c>
      <c r="D907" s="26"/>
      <c r="E907" s="13" t="s">
        <v>17</v>
      </c>
      <c r="F907" s="17">
        <v>-1</v>
      </c>
      <c r="G907" s="18">
        <v>3.25</v>
      </c>
      <c r="H907" s="18">
        <v>0</v>
      </c>
      <c r="I907" s="18">
        <v>0</v>
      </c>
      <c r="J907" s="15">
        <f t="shared" si="29"/>
        <v>-3.25</v>
      </c>
      <c r="K907" s="14"/>
      <c r="L907" s="14"/>
      <c r="M907" s="14"/>
    </row>
    <row r="908" spans="1:13" x14ac:dyDescent="0.3">
      <c r="A908" s="14"/>
      <c r="B908" s="14"/>
      <c r="C908" s="13" t="s">
        <v>26</v>
      </c>
      <c r="D908" s="26"/>
      <c r="E908" s="13" t="s">
        <v>548</v>
      </c>
      <c r="F908" s="17">
        <v>1</v>
      </c>
      <c r="G908" s="18">
        <v>23.75</v>
      </c>
      <c r="H908" s="18">
        <v>0</v>
      </c>
      <c r="I908" s="18">
        <v>0</v>
      </c>
      <c r="J908" s="15">
        <f t="shared" si="29"/>
        <v>23.75</v>
      </c>
      <c r="K908" s="14"/>
      <c r="L908" s="14"/>
      <c r="M908" s="14"/>
    </row>
    <row r="909" spans="1:13" x14ac:dyDescent="0.3">
      <c r="A909" s="14"/>
      <c r="B909" s="14"/>
      <c r="C909" s="13" t="s">
        <v>26</v>
      </c>
      <c r="D909" s="26"/>
      <c r="E909" s="13" t="s">
        <v>17</v>
      </c>
      <c r="F909" s="17">
        <v>1</v>
      </c>
      <c r="G909" s="18">
        <v>6.3</v>
      </c>
      <c r="H909" s="18">
        <v>0</v>
      </c>
      <c r="I909" s="18">
        <v>0</v>
      </c>
      <c r="J909" s="15">
        <f t="shared" si="29"/>
        <v>6.3</v>
      </c>
      <c r="K909" s="14"/>
      <c r="L909" s="14"/>
      <c r="M909" s="14"/>
    </row>
    <row r="910" spans="1:13" x14ac:dyDescent="0.3">
      <c r="A910" s="14"/>
      <c r="B910" s="14"/>
      <c r="C910" s="13" t="s">
        <v>26</v>
      </c>
      <c r="D910" s="26"/>
      <c r="E910" s="13" t="s">
        <v>17</v>
      </c>
      <c r="F910" s="17">
        <v>1</v>
      </c>
      <c r="G910" s="18">
        <v>1.6</v>
      </c>
      <c r="H910" s="18">
        <v>0</v>
      </c>
      <c r="I910" s="18">
        <v>0</v>
      </c>
      <c r="J910" s="15">
        <f t="shared" si="29"/>
        <v>1.6</v>
      </c>
      <c r="K910" s="14"/>
      <c r="L910" s="14"/>
      <c r="M910" s="14"/>
    </row>
    <row r="911" spans="1:13" x14ac:dyDescent="0.3">
      <c r="A911" s="14"/>
      <c r="B911" s="14"/>
      <c r="C911" s="13" t="s">
        <v>26</v>
      </c>
      <c r="D911" s="26"/>
      <c r="E911" s="13" t="s">
        <v>549</v>
      </c>
      <c r="F911" s="17">
        <v>-1</v>
      </c>
      <c r="G911" s="18">
        <v>2.9</v>
      </c>
      <c r="H911" s="18">
        <v>0</v>
      </c>
      <c r="I911" s="18">
        <v>0</v>
      </c>
      <c r="J911" s="15">
        <f t="shared" si="29"/>
        <v>-2.9</v>
      </c>
      <c r="K911" s="14"/>
      <c r="L911" s="14"/>
      <c r="M911" s="14"/>
    </row>
    <row r="912" spans="1:13" x14ac:dyDescent="0.3">
      <c r="A912" s="14"/>
      <c r="B912" s="14"/>
      <c r="C912" s="13" t="s">
        <v>26</v>
      </c>
      <c r="D912" s="26"/>
      <c r="E912" s="13" t="s">
        <v>17</v>
      </c>
      <c r="F912" s="17">
        <v>-1</v>
      </c>
      <c r="G912" s="18">
        <v>6.5</v>
      </c>
      <c r="H912" s="18">
        <v>0</v>
      </c>
      <c r="I912" s="18">
        <v>0</v>
      </c>
      <c r="J912" s="15">
        <f t="shared" si="29"/>
        <v>-6.5</v>
      </c>
      <c r="K912" s="14"/>
      <c r="L912" s="14"/>
      <c r="M912" s="14"/>
    </row>
    <row r="913" spans="1:13" x14ac:dyDescent="0.3">
      <c r="A913" s="14"/>
      <c r="B913" s="14"/>
      <c r="C913" s="13" t="s">
        <v>26</v>
      </c>
      <c r="D913" s="26"/>
      <c r="E913" s="13" t="s">
        <v>17</v>
      </c>
      <c r="F913" s="17">
        <v>-1</v>
      </c>
      <c r="G913" s="18">
        <v>4.3</v>
      </c>
      <c r="H913" s="18">
        <v>0</v>
      </c>
      <c r="I913" s="18">
        <v>0</v>
      </c>
      <c r="J913" s="15">
        <f t="shared" si="29"/>
        <v>-4.3</v>
      </c>
      <c r="K913" s="14"/>
      <c r="L913" s="14"/>
      <c r="M913" s="14"/>
    </row>
    <row r="914" spans="1:13" x14ac:dyDescent="0.3">
      <c r="A914" s="14"/>
      <c r="B914" s="14"/>
      <c r="C914" s="13" t="s">
        <v>26</v>
      </c>
      <c r="D914" s="26"/>
      <c r="E914" s="13" t="s">
        <v>17</v>
      </c>
      <c r="F914" s="17">
        <v>-1</v>
      </c>
      <c r="G914" s="18">
        <v>1.1499999999999999</v>
      </c>
      <c r="H914" s="18">
        <v>0</v>
      </c>
      <c r="I914" s="18">
        <v>0</v>
      </c>
      <c r="J914" s="15">
        <f t="shared" si="29"/>
        <v>-1.1499999999999999</v>
      </c>
      <c r="K914" s="14"/>
      <c r="L914" s="14"/>
      <c r="M914" s="14"/>
    </row>
    <row r="915" spans="1:13" x14ac:dyDescent="0.3">
      <c r="A915" s="14"/>
      <c r="B915" s="14"/>
      <c r="C915" s="13" t="s">
        <v>26</v>
      </c>
      <c r="D915" s="26"/>
      <c r="E915" s="13" t="s">
        <v>17</v>
      </c>
      <c r="F915" s="17">
        <v>-1</v>
      </c>
      <c r="G915" s="18">
        <v>2.2999999999999998</v>
      </c>
      <c r="H915" s="18">
        <v>0</v>
      </c>
      <c r="I915" s="18">
        <v>0</v>
      </c>
      <c r="J915" s="15">
        <f t="shared" si="29"/>
        <v>-2.2999999999999998</v>
      </c>
      <c r="K915" s="14"/>
      <c r="L915" s="14"/>
      <c r="M915" s="14"/>
    </row>
    <row r="916" spans="1:13" x14ac:dyDescent="0.3">
      <c r="A916" s="14"/>
      <c r="B916" s="14"/>
      <c r="C916" s="13" t="s">
        <v>26</v>
      </c>
      <c r="D916" s="26"/>
      <c r="E916" s="13" t="s">
        <v>550</v>
      </c>
      <c r="F916" s="17">
        <v>1</v>
      </c>
      <c r="G916" s="18">
        <v>7.5</v>
      </c>
      <c r="H916" s="18">
        <v>0</v>
      </c>
      <c r="I916" s="18">
        <v>0</v>
      </c>
      <c r="J916" s="15">
        <f t="shared" si="29"/>
        <v>7.5</v>
      </c>
      <c r="K916" s="14"/>
      <c r="L916" s="14"/>
      <c r="M916" s="14"/>
    </row>
    <row r="917" spans="1:13" x14ac:dyDescent="0.3">
      <c r="A917" s="14"/>
      <c r="B917" s="14"/>
      <c r="C917" s="13" t="s">
        <v>26</v>
      </c>
      <c r="D917" s="26"/>
      <c r="E917" s="13" t="s">
        <v>127</v>
      </c>
      <c r="F917" s="17">
        <v>1</v>
      </c>
      <c r="G917" s="18">
        <v>6.3</v>
      </c>
      <c r="H917" s="18">
        <v>0</v>
      </c>
      <c r="I917" s="18">
        <v>0</v>
      </c>
      <c r="J917" s="15">
        <f t="shared" si="29"/>
        <v>6.3</v>
      </c>
      <c r="K917" s="14"/>
      <c r="L917" s="14"/>
      <c r="M917" s="14"/>
    </row>
    <row r="918" spans="1:13" x14ac:dyDescent="0.3">
      <c r="A918" s="14"/>
      <c r="B918" s="14"/>
      <c r="C918" s="14"/>
      <c r="D918" s="26"/>
      <c r="E918" s="14"/>
      <c r="F918" s="14"/>
      <c r="G918" s="14"/>
      <c r="H918" s="14"/>
      <c r="I918" s="14"/>
      <c r="J918" s="19" t="s">
        <v>551</v>
      </c>
      <c r="K918" s="20">
        <f>SUM(J898:J917)*1</f>
        <v>41.5</v>
      </c>
      <c r="L918" s="18">
        <v>16.149999999999999</v>
      </c>
      <c r="M918" s="20">
        <f>ROUND(K918*L918,2)</f>
        <v>670.23</v>
      </c>
    </row>
    <row r="919" spans="1:13" ht="1.05" customHeight="1" x14ac:dyDescent="0.3">
      <c r="A919" s="21"/>
      <c r="B919" s="21"/>
      <c r="C919" s="21"/>
      <c r="D919" s="27"/>
      <c r="E919" s="21"/>
      <c r="F919" s="21"/>
      <c r="G919" s="21"/>
      <c r="H919" s="21"/>
      <c r="I919" s="21"/>
      <c r="J919" s="21"/>
      <c r="K919" s="21"/>
      <c r="L919" s="21"/>
      <c r="M919" s="21"/>
    </row>
    <row r="920" spans="1:13" x14ac:dyDescent="0.3">
      <c r="A920" s="12" t="s">
        <v>552</v>
      </c>
      <c r="B920" s="13" t="s">
        <v>22</v>
      </c>
      <c r="C920" s="13" t="s">
        <v>203</v>
      </c>
      <c r="D920" s="16" t="s">
        <v>553</v>
      </c>
      <c r="E920" s="14"/>
      <c r="F920" s="14"/>
      <c r="G920" s="14"/>
      <c r="H920" s="14"/>
      <c r="I920" s="14"/>
      <c r="J920" s="14"/>
      <c r="K920" s="15">
        <f>K926</f>
        <v>7.3</v>
      </c>
      <c r="L920" s="15">
        <f>L926</f>
        <v>68.319999999999993</v>
      </c>
      <c r="M920" s="15">
        <f>M926</f>
        <v>498.74</v>
      </c>
    </row>
    <row r="921" spans="1:13" ht="97.2" x14ac:dyDescent="0.3">
      <c r="A921" s="14"/>
      <c r="B921" s="14"/>
      <c r="C921" s="14"/>
      <c r="D921" s="16" t="s">
        <v>554</v>
      </c>
      <c r="E921" s="14"/>
      <c r="F921" s="14"/>
      <c r="G921" s="14"/>
      <c r="H921" s="14"/>
      <c r="I921" s="14"/>
      <c r="J921" s="14"/>
      <c r="K921" s="14"/>
      <c r="L921" s="14"/>
      <c r="M921" s="14"/>
    </row>
    <row r="922" spans="1:13" x14ac:dyDescent="0.3">
      <c r="A922" s="14"/>
      <c r="B922" s="14"/>
      <c r="C922" s="13" t="s">
        <v>26</v>
      </c>
      <c r="D922" s="26"/>
      <c r="E922" s="13" t="s">
        <v>541</v>
      </c>
      <c r="F922" s="17"/>
      <c r="G922" s="18"/>
      <c r="H922" s="18"/>
      <c r="I922" s="18"/>
      <c r="J922" s="15">
        <f>OR(F922&lt;&gt;0,G922&lt;&gt;0,H922&lt;&gt;0,I922&lt;&gt;0)*(F922 + (F922 = 0))*(G922 + (G922 = 0))*(H922 + (H922 = 0))*(I922 + (I922 = 0))</f>
        <v>0</v>
      </c>
      <c r="K922" s="14"/>
      <c r="L922" s="14"/>
      <c r="M922" s="14"/>
    </row>
    <row r="923" spans="1:13" x14ac:dyDescent="0.3">
      <c r="A923" s="14"/>
      <c r="B923" s="14"/>
      <c r="C923" s="13" t="s">
        <v>26</v>
      </c>
      <c r="D923" s="26"/>
      <c r="E923" s="13" t="s">
        <v>159</v>
      </c>
      <c r="F923" s="17">
        <v>2</v>
      </c>
      <c r="G923" s="18">
        <v>1.1000000000000001</v>
      </c>
      <c r="H923" s="18">
        <v>0</v>
      </c>
      <c r="I923" s="18">
        <v>0</v>
      </c>
      <c r="J923" s="15">
        <f>OR(F923&lt;&gt;0,G923&lt;&gt;0,H923&lt;&gt;0,I923&lt;&gt;0)*(F923 + (F923 = 0))*(G923 + (G923 = 0))*(H923 + (H923 = 0))*(I923 + (I923 = 0))</f>
        <v>2.2000000000000002</v>
      </c>
      <c r="K923" s="14"/>
      <c r="L923" s="14"/>
      <c r="M923" s="14"/>
    </row>
    <row r="924" spans="1:13" x14ac:dyDescent="0.3">
      <c r="A924" s="14"/>
      <c r="B924" s="14"/>
      <c r="C924" s="13" t="s">
        <v>26</v>
      </c>
      <c r="D924" s="26"/>
      <c r="E924" s="13" t="s">
        <v>17</v>
      </c>
      <c r="F924" s="17">
        <v>3</v>
      </c>
      <c r="G924" s="18">
        <v>1.3</v>
      </c>
      <c r="H924" s="18">
        <v>0</v>
      </c>
      <c r="I924" s="18">
        <v>0</v>
      </c>
      <c r="J924" s="15">
        <f>OR(F924&lt;&gt;0,G924&lt;&gt;0,H924&lt;&gt;0,I924&lt;&gt;0)*(F924 + (F924 = 0))*(G924 + (G924 = 0))*(H924 + (H924 = 0))*(I924 + (I924 = 0))</f>
        <v>3.9</v>
      </c>
      <c r="K924" s="14"/>
      <c r="L924" s="14"/>
      <c r="M924" s="14"/>
    </row>
    <row r="925" spans="1:13" x14ac:dyDescent="0.3">
      <c r="A925" s="14"/>
      <c r="B925" s="14"/>
      <c r="C925" s="13" t="s">
        <v>26</v>
      </c>
      <c r="D925" s="26"/>
      <c r="E925" s="13" t="s">
        <v>253</v>
      </c>
      <c r="F925" s="17">
        <v>1</v>
      </c>
      <c r="G925" s="18">
        <v>1.2</v>
      </c>
      <c r="H925" s="18">
        <v>0</v>
      </c>
      <c r="I925" s="18">
        <v>0</v>
      </c>
      <c r="J925" s="15">
        <f>OR(F925&lt;&gt;0,G925&lt;&gt;0,H925&lt;&gt;0,I925&lt;&gt;0)*(F925 + (F925 = 0))*(G925 + (G925 = 0))*(H925 + (H925 = 0))*(I925 + (I925 = 0))</f>
        <v>1.2</v>
      </c>
      <c r="K925" s="14"/>
      <c r="L925" s="14"/>
      <c r="M925" s="14"/>
    </row>
    <row r="926" spans="1:13" x14ac:dyDescent="0.3">
      <c r="A926" s="14"/>
      <c r="B926" s="14"/>
      <c r="C926" s="14"/>
      <c r="D926" s="26"/>
      <c r="E926" s="14"/>
      <c r="F926" s="14"/>
      <c r="G926" s="14"/>
      <c r="H926" s="14"/>
      <c r="I926" s="14"/>
      <c r="J926" s="19" t="s">
        <v>555</v>
      </c>
      <c r="K926" s="20">
        <f>SUM(J922:J925)*1</f>
        <v>7.3</v>
      </c>
      <c r="L926" s="18">
        <v>68.319999999999993</v>
      </c>
      <c r="M926" s="20">
        <f>ROUND(K926*L926,2)</f>
        <v>498.74</v>
      </c>
    </row>
    <row r="927" spans="1:13" ht="1.05" customHeight="1" x14ac:dyDescent="0.3">
      <c r="A927" s="21"/>
      <c r="B927" s="21"/>
      <c r="C927" s="21"/>
      <c r="D927" s="27"/>
      <c r="E927" s="21"/>
      <c r="F927" s="21"/>
      <c r="G927" s="21"/>
      <c r="H927" s="21"/>
      <c r="I927" s="21"/>
      <c r="J927" s="21"/>
      <c r="K927" s="21"/>
      <c r="L927" s="21"/>
      <c r="M927" s="21"/>
    </row>
    <row r="928" spans="1:13" x14ac:dyDescent="0.3">
      <c r="A928" s="12" t="s">
        <v>556</v>
      </c>
      <c r="B928" s="13" t="s">
        <v>22</v>
      </c>
      <c r="C928" s="13" t="s">
        <v>23</v>
      </c>
      <c r="D928" s="16" t="s">
        <v>557</v>
      </c>
      <c r="E928" s="14"/>
      <c r="F928" s="14"/>
      <c r="G928" s="14"/>
      <c r="H928" s="14"/>
      <c r="I928" s="14"/>
      <c r="J928" s="14"/>
      <c r="K928" s="15">
        <f>K951</f>
        <v>149.6</v>
      </c>
      <c r="L928" s="15">
        <f>L951</f>
        <v>48.94</v>
      </c>
      <c r="M928" s="15">
        <f>M951</f>
        <v>7321.42</v>
      </c>
    </row>
    <row r="929" spans="1:13" ht="118.8" x14ac:dyDescent="0.3">
      <c r="A929" s="14"/>
      <c r="B929" s="14"/>
      <c r="C929" s="14"/>
      <c r="D929" s="16" t="s">
        <v>558</v>
      </c>
      <c r="E929" s="14"/>
      <c r="F929" s="14"/>
      <c r="G929" s="14"/>
      <c r="H929" s="14"/>
      <c r="I929" s="14"/>
      <c r="J929" s="14"/>
      <c r="K929" s="14"/>
      <c r="L929" s="14"/>
      <c r="M929" s="14"/>
    </row>
    <row r="930" spans="1:13" x14ac:dyDescent="0.3">
      <c r="A930" s="14"/>
      <c r="B930" s="14"/>
      <c r="C930" s="13" t="s">
        <v>26</v>
      </c>
      <c r="D930" s="26"/>
      <c r="E930" s="13" t="s">
        <v>559</v>
      </c>
      <c r="F930" s="17"/>
      <c r="G930" s="18"/>
      <c r="H930" s="18"/>
      <c r="I930" s="18"/>
      <c r="J930" s="15">
        <f t="shared" ref="J930:J950" si="30">OR(F930&lt;&gt;0,G930&lt;&gt;0,H930&lt;&gt;0,I930&lt;&gt;0)*(F930 + (F930 = 0))*(G930 + (G930 = 0))*(H930 + (H930 = 0))*(I930 + (I930 = 0))</f>
        <v>0</v>
      </c>
      <c r="K930" s="14"/>
      <c r="L930" s="14"/>
      <c r="M930" s="14"/>
    </row>
    <row r="931" spans="1:13" x14ac:dyDescent="0.3">
      <c r="A931" s="14"/>
      <c r="B931" s="14"/>
      <c r="C931" s="13" t="s">
        <v>26</v>
      </c>
      <c r="D931" s="26"/>
      <c r="E931" s="13" t="s">
        <v>40</v>
      </c>
      <c r="F931" s="17">
        <v>1</v>
      </c>
      <c r="G931" s="18">
        <v>11.3</v>
      </c>
      <c r="H931" s="18">
        <v>0</v>
      </c>
      <c r="I931" s="18">
        <v>0</v>
      </c>
      <c r="J931" s="15">
        <f t="shared" si="30"/>
        <v>11.3</v>
      </c>
      <c r="K931" s="14"/>
      <c r="L931" s="14"/>
      <c r="M931" s="14"/>
    </row>
    <row r="932" spans="1:13" x14ac:dyDescent="0.3">
      <c r="A932" s="14"/>
      <c r="B932" s="14"/>
      <c r="C932" s="13" t="s">
        <v>26</v>
      </c>
      <c r="D932" s="26"/>
      <c r="E932" s="13" t="s">
        <v>159</v>
      </c>
      <c r="F932" s="17">
        <v>1</v>
      </c>
      <c r="G932" s="18">
        <v>15.3</v>
      </c>
      <c r="H932" s="18">
        <v>0</v>
      </c>
      <c r="I932" s="18">
        <v>0</v>
      </c>
      <c r="J932" s="15">
        <f t="shared" si="30"/>
        <v>15.3</v>
      </c>
      <c r="K932" s="14"/>
      <c r="L932" s="14"/>
      <c r="M932" s="14"/>
    </row>
    <row r="933" spans="1:13" x14ac:dyDescent="0.3">
      <c r="A933" s="14"/>
      <c r="B933" s="14"/>
      <c r="C933" s="13" t="s">
        <v>26</v>
      </c>
      <c r="D933" s="26"/>
      <c r="E933" s="13" t="s">
        <v>17</v>
      </c>
      <c r="F933" s="17">
        <v>1</v>
      </c>
      <c r="G933" s="18">
        <v>3</v>
      </c>
      <c r="H933" s="18">
        <v>0</v>
      </c>
      <c r="I933" s="18">
        <v>0</v>
      </c>
      <c r="J933" s="15">
        <f t="shared" si="30"/>
        <v>3</v>
      </c>
      <c r="K933" s="14"/>
      <c r="L933" s="14"/>
      <c r="M933" s="14"/>
    </row>
    <row r="934" spans="1:13" x14ac:dyDescent="0.3">
      <c r="A934" s="14"/>
      <c r="B934" s="14"/>
      <c r="C934" s="13" t="s">
        <v>26</v>
      </c>
      <c r="D934" s="26"/>
      <c r="E934" s="13" t="s">
        <v>17</v>
      </c>
      <c r="F934" s="17">
        <v>1</v>
      </c>
      <c r="G934" s="18">
        <v>2.5</v>
      </c>
      <c r="H934" s="18">
        <v>0</v>
      </c>
      <c r="I934" s="18">
        <v>0</v>
      </c>
      <c r="J934" s="15">
        <f t="shared" si="30"/>
        <v>2.5</v>
      </c>
      <c r="K934" s="14"/>
      <c r="L934" s="14"/>
      <c r="M934" s="14"/>
    </row>
    <row r="935" spans="1:13" x14ac:dyDescent="0.3">
      <c r="A935" s="14"/>
      <c r="B935" s="14"/>
      <c r="C935" s="13" t="s">
        <v>26</v>
      </c>
      <c r="D935" s="26"/>
      <c r="E935" s="13" t="s">
        <v>17</v>
      </c>
      <c r="F935" s="17">
        <v>1</v>
      </c>
      <c r="G935" s="18">
        <v>3</v>
      </c>
      <c r="H935" s="18">
        <v>0</v>
      </c>
      <c r="I935" s="18">
        <v>0</v>
      </c>
      <c r="J935" s="15">
        <f t="shared" si="30"/>
        <v>3</v>
      </c>
      <c r="K935" s="14"/>
      <c r="L935" s="14"/>
      <c r="M935" s="14"/>
    </row>
    <row r="936" spans="1:13" x14ac:dyDescent="0.3">
      <c r="A936" s="14"/>
      <c r="B936" s="14"/>
      <c r="C936" s="13" t="s">
        <v>26</v>
      </c>
      <c r="D936" s="26"/>
      <c r="E936" s="13" t="s">
        <v>17</v>
      </c>
      <c r="F936" s="17">
        <v>1</v>
      </c>
      <c r="G936" s="18">
        <v>13.8</v>
      </c>
      <c r="H936" s="18">
        <v>0</v>
      </c>
      <c r="I936" s="18">
        <v>0</v>
      </c>
      <c r="J936" s="15">
        <f t="shared" si="30"/>
        <v>13.8</v>
      </c>
      <c r="K936" s="14"/>
      <c r="L936" s="14"/>
      <c r="M936" s="14"/>
    </row>
    <row r="937" spans="1:13" x14ac:dyDescent="0.3">
      <c r="A937" s="14"/>
      <c r="B937" s="14"/>
      <c r="C937" s="13" t="s">
        <v>26</v>
      </c>
      <c r="D937" s="26"/>
      <c r="E937" s="13" t="s">
        <v>17</v>
      </c>
      <c r="F937" s="17">
        <v>1</v>
      </c>
      <c r="G937" s="18">
        <v>15.9</v>
      </c>
      <c r="H937" s="18">
        <v>0</v>
      </c>
      <c r="I937" s="18">
        <v>0</v>
      </c>
      <c r="J937" s="15">
        <f t="shared" si="30"/>
        <v>15.9</v>
      </c>
      <c r="K937" s="14"/>
      <c r="L937" s="14"/>
      <c r="M937" s="14"/>
    </row>
    <row r="938" spans="1:13" x14ac:dyDescent="0.3">
      <c r="A938" s="14"/>
      <c r="B938" s="14"/>
      <c r="C938" s="13" t="s">
        <v>26</v>
      </c>
      <c r="D938" s="26"/>
      <c r="E938" s="13" t="s">
        <v>17</v>
      </c>
      <c r="F938" s="17">
        <v>1</v>
      </c>
      <c r="G938" s="18">
        <v>3.7</v>
      </c>
      <c r="H938" s="18">
        <v>0</v>
      </c>
      <c r="I938" s="18">
        <v>0</v>
      </c>
      <c r="J938" s="15">
        <f t="shared" si="30"/>
        <v>3.7</v>
      </c>
      <c r="K938" s="14"/>
      <c r="L938" s="14"/>
      <c r="M938" s="14"/>
    </row>
    <row r="939" spans="1:13" x14ac:dyDescent="0.3">
      <c r="A939" s="14"/>
      <c r="B939" s="14"/>
      <c r="C939" s="13" t="s">
        <v>26</v>
      </c>
      <c r="D939" s="26"/>
      <c r="E939" s="13" t="s">
        <v>17</v>
      </c>
      <c r="F939" s="17">
        <v>1</v>
      </c>
      <c r="G939" s="18">
        <v>4.5</v>
      </c>
      <c r="H939" s="18">
        <v>0</v>
      </c>
      <c r="I939" s="18">
        <v>0</v>
      </c>
      <c r="J939" s="15">
        <f t="shared" si="30"/>
        <v>4.5</v>
      </c>
      <c r="K939" s="14"/>
      <c r="L939" s="14"/>
      <c r="M939" s="14"/>
    </row>
    <row r="940" spans="1:13" x14ac:dyDescent="0.3">
      <c r="A940" s="14"/>
      <c r="B940" s="14"/>
      <c r="C940" s="13" t="s">
        <v>26</v>
      </c>
      <c r="D940" s="26"/>
      <c r="E940" s="13" t="s">
        <v>17</v>
      </c>
      <c r="F940" s="17">
        <v>1</v>
      </c>
      <c r="G940" s="18">
        <v>2.5</v>
      </c>
      <c r="H940" s="18">
        <v>0</v>
      </c>
      <c r="I940" s="18">
        <v>0</v>
      </c>
      <c r="J940" s="15">
        <f t="shared" si="30"/>
        <v>2.5</v>
      </c>
      <c r="K940" s="14"/>
      <c r="L940" s="14"/>
      <c r="M940" s="14"/>
    </row>
    <row r="941" spans="1:13" x14ac:dyDescent="0.3">
      <c r="A941" s="14"/>
      <c r="B941" s="14"/>
      <c r="C941" s="13" t="s">
        <v>26</v>
      </c>
      <c r="D941" s="26"/>
      <c r="E941" s="13" t="s">
        <v>17</v>
      </c>
      <c r="F941" s="17">
        <v>1</v>
      </c>
      <c r="G941" s="18">
        <v>1.7</v>
      </c>
      <c r="H941" s="18">
        <v>0</v>
      </c>
      <c r="I941" s="18">
        <v>0</v>
      </c>
      <c r="J941" s="15">
        <f t="shared" si="30"/>
        <v>1.7</v>
      </c>
      <c r="K941" s="14"/>
      <c r="L941" s="14"/>
      <c r="M941" s="14"/>
    </row>
    <row r="942" spans="1:13" x14ac:dyDescent="0.3">
      <c r="A942" s="14"/>
      <c r="B942" s="14"/>
      <c r="C942" s="13" t="s">
        <v>26</v>
      </c>
      <c r="D942" s="26"/>
      <c r="E942" s="13" t="s">
        <v>17</v>
      </c>
      <c r="F942" s="17">
        <v>1</v>
      </c>
      <c r="G942" s="18">
        <v>4.9000000000000004</v>
      </c>
      <c r="H942" s="18">
        <v>0</v>
      </c>
      <c r="I942" s="18">
        <v>0</v>
      </c>
      <c r="J942" s="15">
        <f t="shared" si="30"/>
        <v>4.9000000000000004</v>
      </c>
      <c r="K942" s="14"/>
      <c r="L942" s="14"/>
      <c r="M942" s="14"/>
    </row>
    <row r="943" spans="1:13" x14ac:dyDescent="0.3">
      <c r="A943" s="14"/>
      <c r="B943" s="14"/>
      <c r="C943" s="13" t="s">
        <v>26</v>
      </c>
      <c r="D943" s="26"/>
      <c r="E943" s="13" t="s">
        <v>17</v>
      </c>
      <c r="F943" s="17">
        <v>1</v>
      </c>
      <c r="G943" s="18">
        <v>37</v>
      </c>
      <c r="H943" s="18">
        <v>0</v>
      </c>
      <c r="I943" s="18">
        <v>0</v>
      </c>
      <c r="J943" s="15">
        <f t="shared" si="30"/>
        <v>37</v>
      </c>
      <c r="K943" s="14"/>
      <c r="L943" s="14"/>
      <c r="M943" s="14"/>
    </row>
    <row r="944" spans="1:13" x14ac:dyDescent="0.3">
      <c r="A944" s="14"/>
      <c r="B944" s="14"/>
      <c r="C944" s="13" t="s">
        <v>26</v>
      </c>
      <c r="D944" s="26"/>
      <c r="E944" s="13" t="s">
        <v>17</v>
      </c>
      <c r="F944" s="17">
        <v>1</v>
      </c>
      <c r="G944" s="18">
        <v>6.5</v>
      </c>
      <c r="H944" s="18">
        <v>0</v>
      </c>
      <c r="I944" s="18">
        <v>0</v>
      </c>
      <c r="J944" s="15">
        <f t="shared" si="30"/>
        <v>6.5</v>
      </c>
      <c r="K944" s="14"/>
      <c r="L944" s="14"/>
      <c r="M944" s="14"/>
    </row>
    <row r="945" spans="1:13" x14ac:dyDescent="0.3">
      <c r="A945" s="14"/>
      <c r="B945" s="14"/>
      <c r="C945" s="13" t="s">
        <v>26</v>
      </c>
      <c r="D945" s="26"/>
      <c r="E945" s="13" t="s">
        <v>17</v>
      </c>
      <c r="F945" s="17">
        <v>1</v>
      </c>
      <c r="G945" s="18">
        <v>2.5</v>
      </c>
      <c r="H945" s="18">
        <v>0</v>
      </c>
      <c r="I945" s="18">
        <v>0</v>
      </c>
      <c r="J945" s="15">
        <f t="shared" si="30"/>
        <v>2.5</v>
      </c>
      <c r="K945" s="14"/>
      <c r="L945" s="14"/>
      <c r="M945" s="14"/>
    </row>
    <row r="946" spans="1:13" x14ac:dyDescent="0.3">
      <c r="A946" s="14"/>
      <c r="B946" s="14"/>
      <c r="C946" s="13" t="s">
        <v>26</v>
      </c>
      <c r="D946" s="26"/>
      <c r="E946" s="13" t="s">
        <v>17</v>
      </c>
      <c r="F946" s="17">
        <v>1</v>
      </c>
      <c r="G946" s="18">
        <v>2.4</v>
      </c>
      <c r="H946" s="18">
        <v>0</v>
      </c>
      <c r="I946" s="18">
        <v>0</v>
      </c>
      <c r="J946" s="15">
        <f t="shared" si="30"/>
        <v>2.4</v>
      </c>
      <c r="K946" s="14"/>
      <c r="L946" s="14"/>
      <c r="M946" s="14"/>
    </row>
    <row r="947" spans="1:13" x14ac:dyDescent="0.3">
      <c r="A947" s="14"/>
      <c r="B947" s="14"/>
      <c r="C947" s="13" t="s">
        <v>26</v>
      </c>
      <c r="D947" s="26"/>
      <c r="E947" s="13" t="s">
        <v>17</v>
      </c>
      <c r="F947" s="17">
        <v>1</v>
      </c>
      <c r="G947" s="18">
        <v>3.4</v>
      </c>
      <c r="H947" s="18">
        <v>0</v>
      </c>
      <c r="I947" s="18">
        <v>0</v>
      </c>
      <c r="J947" s="15">
        <f t="shared" si="30"/>
        <v>3.4</v>
      </c>
      <c r="K947" s="14"/>
      <c r="L947" s="14"/>
      <c r="M947" s="14"/>
    </row>
    <row r="948" spans="1:13" x14ac:dyDescent="0.3">
      <c r="A948" s="14"/>
      <c r="B948" s="14"/>
      <c r="C948" s="13" t="s">
        <v>26</v>
      </c>
      <c r="D948" s="26"/>
      <c r="E948" s="13" t="s">
        <v>191</v>
      </c>
      <c r="F948" s="17">
        <v>1</v>
      </c>
      <c r="G948" s="18">
        <v>10.7</v>
      </c>
      <c r="H948" s="18">
        <v>0</v>
      </c>
      <c r="I948" s="18">
        <v>0</v>
      </c>
      <c r="J948" s="15">
        <f t="shared" si="30"/>
        <v>10.7</v>
      </c>
      <c r="K948" s="14"/>
      <c r="L948" s="14"/>
      <c r="M948" s="14"/>
    </row>
    <row r="949" spans="1:13" x14ac:dyDescent="0.3">
      <c r="A949" s="14"/>
      <c r="B949" s="14"/>
      <c r="C949" s="13" t="s">
        <v>26</v>
      </c>
      <c r="D949" s="26"/>
      <c r="E949" s="13" t="s">
        <v>560</v>
      </c>
      <c r="F949" s="17">
        <v>2</v>
      </c>
      <c r="G949" s="18">
        <v>1.4</v>
      </c>
      <c r="H949" s="18">
        <v>0</v>
      </c>
      <c r="I949" s="18">
        <v>0</v>
      </c>
      <c r="J949" s="15">
        <f t="shared" si="30"/>
        <v>2.8</v>
      </c>
      <c r="K949" s="14"/>
      <c r="L949" s="14"/>
      <c r="M949" s="14"/>
    </row>
    <row r="950" spans="1:13" x14ac:dyDescent="0.3">
      <c r="A950" s="14"/>
      <c r="B950" s="14"/>
      <c r="C950" s="13" t="s">
        <v>26</v>
      </c>
      <c r="D950" s="26"/>
      <c r="E950" s="13" t="s">
        <v>17</v>
      </c>
      <c r="F950" s="17">
        <v>2</v>
      </c>
      <c r="G950" s="18">
        <v>1.1000000000000001</v>
      </c>
      <c r="H950" s="18">
        <v>0</v>
      </c>
      <c r="I950" s="18">
        <v>0</v>
      </c>
      <c r="J950" s="15">
        <f t="shared" si="30"/>
        <v>2.2000000000000002</v>
      </c>
      <c r="K950" s="14"/>
      <c r="L950" s="14"/>
      <c r="M950" s="14"/>
    </row>
    <row r="951" spans="1:13" x14ac:dyDescent="0.3">
      <c r="A951" s="14"/>
      <c r="B951" s="14"/>
      <c r="C951" s="14"/>
      <c r="D951" s="26"/>
      <c r="E951" s="14"/>
      <c r="F951" s="14"/>
      <c r="G951" s="14"/>
      <c r="H951" s="14"/>
      <c r="I951" s="14"/>
      <c r="J951" s="19" t="s">
        <v>561</v>
      </c>
      <c r="K951" s="20">
        <f>SUM(J930:J950)*1</f>
        <v>149.6</v>
      </c>
      <c r="L951" s="18">
        <v>48.94</v>
      </c>
      <c r="M951" s="20">
        <f>ROUND(K951*L951,2)</f>
        <v>7321.42</v>
      </c>
    </row>
    <row r="952" spans="1:13" ht="1.05" customHeight="1" x14ac:dyDescent="0.3">
      <c r="A952" s="21"/>
      <c r="B952" s="21"/>
      <c r="C952" s="21"/>
      <c r="D952" s="27"/>
      <c r="E952" s="21"/>
      <c r="F952" s="21"/>
      <c r="G952" s="21"/>
      <c r="H952" s="21"/>
      <c r="I952" s="21"/>
      <c r="J952" s="21"/>
      <c r="K952" s="21"/>
      <c r="L952" s="21"/>
      <c r="M952" s="21"/>
    </row>
    <row r="953" spans="1:13" x14ac:dyDescent="0.3">
      <c r="A953" s="12" t="s">
        <v>562</v>
      </c>
      <c r="B953" s="13" t="s">
        <v>22</v>
      </c>
      <c r="C953" s="13" t="s">
        <v>23</v>
      </c>
      <c r="D953" s="16" t="s">
        <v>563</v>
      </c>
      <c r="E953" s="14"/>
      <c r="F953" s="14"/>
      <c r="G953" s="14"/>
      <c r="H953" s="14"/>
      <c r="I953" s="14"/>
      <c r="J953" s="14"/>
      <c r="K953" s="15">
        <f>K962</f>
        <v>133.1</v>
      </c>
      <c r="L953" s="15">
        <f>L962</f>
        <v>48.94</v>
      </c>
      <c r="M953" s="15">
        <f>M962</f>
        <v>6513.91</v>
      </c>
    </row>
    <row r="954" spans="1:13" ht="118.8" x14ac:dyDescent="0.3">
      <c r="A954" s="14"/>
      <c r="B954" s="14"/>
      <c r="C954" s="14"/>
      <c r="D954" s="16" t="s">
        <v>564</v>
      </c>
      <c r="E954" s="14"/>
      <c r="F954" s="14"/>
      <c r="G954" s="14"/>
      <c r="H954" s="14"/>
      <c r="I954" s="14"/>
      <c r="J954" s="14"/>
      <c r="K954" s="14"/>
      <c r="L954" s="14"/>
      <c r="M954" s="14"/>
    </row>
    <row r="955" spans="1:13" x14ac:dyDescent="0.3">
      <c r="A955" s="14"/>
      <c r="B955" s="14"/>
      <c r="C955" s="13" t="s">
        <v>26</v>
      </c>
      <c r="D955" s="26"/>
      <c r="E955" s="13" t="s">
        <v>565</v>
      </c>
      <c r="F955" s="17"/>
      <c r="G955" s="18"/>
      <c r="H955" s="18"/>
      <c r="I955" s="18"/>
      <c r="J955" s="15">
        <f t="shared" ref="J955:J961" si="31">OR(F955&lt;&gt;0,G955&lt;&gt;0,H955&lt;&gt;0,I955&lt;&gt;0)*(F955 + (F955 = 0))*(G955 + (G955 = 0))*(H955 + (H955 = 0))*(I955 + (I955 = 0))</f>
        <v>0</v>
      </c>
      <c r="K955" s="14"/>
      <c r="L955" s="14"/>
      <c r="M955" s="14"/>
    </row>
    <row r="956" spans="1:13" x14ac:dyDescent="0.3">
      <c r="A956" s="14"/>
      <c r="B956" s="14"/>
      <c r="C956" s="13" t="s">
        <v>26</v>
      </c>
      <c r="D956" s="26"/>
      <c r="E956" s="13" t="s">
        <v>566</v>
      </c>
      <c r="F956" s="17">
        <v>1</v>
      </c>
      <c r="G956" s="18">
        <v>45.8</v>
      </c>
      <c r="H956" s="18">
        <v>0</v>
      </c>
      <c r="I956" s="18">
        <v>0</v>
      </c>
      <c r="J956" s="15">
        <f t="shared" si="31"/>
        <v>45.8</v>
      </c>
      <c r="K956" s="14"/>
      <c r="L956" s="14"/>
      <c r="M956" s="14"/>
    </row>
    <row r="957" spans="1:13" x14ac:dyDescent="0.3">
      <c r="A957" s="14"/>
      <c r="B957" s="14"/>
      <c r="C957" s="13" t="s">
        <v>26</v>
      </c>
      <c r="D957" s="26"/>
      <c r="E957" s="13" t="s">
        <v>17</v>
      </c>
      <c r="F957" s="17">
        <v>1</v>
      </c>
      <c r="G957" s="18">
        <v>5.4</v>
      </c>
      <c r="H957" s="18">
        <v>0</v>
      </c>
      <c r="I957" s="18">
        <v>0</v>
      </c>
      <c r="J957" s="15">
        <f t="shared" si="31"/>
        <v>5.4</v>
      </c>
      <c r="K957" s="14"/>
      <c r="L957" s="14"/>
      <c r="M957" s="14"/>
    </row>
    <row r="958" spans="1:13" x14ac:dyDescent="0.3">
      <c r="A958" s="14"/>
      <c r="B958" s="14"/>
      <c r="C958" s="13" t="s">
        <v>26</v>
      </c>
      <c r="D958" s="26"/>
      <c r="E958" s="13" t="s">
        <v>17</v>
      </c>
      <c r="F958" s="17">
        <v>1</v>
      </c>
      <c r="G958" s="18">
        <v>2.5</v>
      </c>
      <c r="H958" s="18">
        <v>0</v>
      </c>
      <c r="I958" s="18">
        <v>0</v>
      </c>
      <c r="J958" s="15">
        <f t="shared" si="31"/>
        <v>2.5</v>
      </c>
      <c r="K958" s="14"/>
      <c r="L958" s="14"/>
      <c r="M958" s="14"/>
    </row>
    <row r="959" spans="1:13" x14ac:dyDescent="0.3">
      <c r="A959" s="14"/>
      <c r="B959" s="14"/>
      <c r="C959" s="13" t="s">
        <v>26</v>
      </c>
      <c r="D959" s="26"/>
      <c r="E959" s="13" t="s">
        <v>17</v>
      </c>
      <c r="F959" s="17">
        <v>1</v>
      </c>
      <c r="G959" s="18">
        <v>11.2</v>
      </c>
      <c r="H959" s="18">
        <v>0</v>
      </c>
      <c r="I959" s="18">
        <v>0</v>
      </c>
      <c r="J959" s="15">
        <f t="shared" si="31"/>
        <v>11.2</v>
      </c>
      <c r="K959" s="14"/>
      <c r="L959" s="14"/>
      <c r="M959" s="14"/>
    </row>
    <row r="960" spans="1:13" x14ac:dyDescent="0.3">
      <c r="A960" s="14"/>
      <c r="B960" s="14"/>
      <c r="C960" s="13" t="s">
        <v>26</v>
      </c>
      <c r="D960" s="26"/>
      <c r="E960" s="13" t="s">
        <v>17</v>
      </c>
      <c r="F960" s="17">
        <v>1</v>
      </c>
      <c r="G960" s="18">
        <v>8.4</v>
      </c>
      <c r="H960" s="18">
        <v>0</v>
      </c>
      <c r="I960" s="18">
        <v>0</v>
      </c>
      <c r="J960" s="15">
        <f t="shared" si="31"/>
        <v>8.4</v>
      </c>
      <c r="K960" s="14"/>
      <c r="L960" s="14"/>
      <c r="M960" s="14"/>
    </row>
    <row r="961" spans="1:13" x14ac:dyDescent="0.3">
      <c r="A961" s="14"/>
      <c r="B961" s="14"/>
      <c r="C961" s="13" t="s">
        <v>26</v>
      </c>
      <c r="D961" s="26"/>
      <c r="E961" s="13" t="s">
        <v>200</v>
      </c>
      <c r="F961" s="17">
        <v>1</v>
      </c>
      <c r="G961" s="18">
        <v>59.8</v>
      </c>
      <c r="H961" s="18">
        <v>0</v>
      </c>
      <c r="I961" s="18">
        <v>0</v>
      </c>
      <c r="J961" s="15">
        <f t="shared" si="31"/>
        <v>59.8</v>
      </c>
      <c r="K961" s="14"/>
      <c r="L961" s="14"/>
      <c r="M961" s="14"/>
    </row>
    <row r="962" spans="1:13" x14ac:dyDescent="0.3">
      <c r="A962" s="14"/>
      <c r="B962" s="14"/>
      <c r="C962" s="14"/>
      <c r="D962" s="26"/>
      <c r="E962" s="14"/>
      <c r="F962" s="14"/>
      <c r="G962" s="14"/>
      <c r="H962" s="14"/>
      <c r="I962" s="14"/>
      <c r="J962" s="19" t="s">
        <v>567</v>
      </c>
      <c r="K962" s="20">
        <f>SUM(J955:J961)*1</f>
        <v>133.1</v>
      </c>
      <c r="L962" s="18">
        <v>48.94</v>
      </c>
      <c r="M962" s="20">
        <f>ROUND(K962*L962,2)</f>
        <v>6513.91</v>
      </c>
    </row>
    <row r="963" spans="1:13" ht="1.05" customHeight="1" x14ac:dyDescent="0.3">
      <c r="A963" s="21"/>
      <c r="B963" s="21"/>
      <c r="C963" s="21"/>
      <c r="D963" s="27"/>
      <c r="E963" s="21"/>
      <c r="F963" s="21"/>
      <c r="G963" s="21"/>
      <c r="H963" s="21"/>
      <c r="I963" s="21"/>
      <c r="J963" s="21"/>
      <c r="K963" s="21"/>
      <c r="L963" s="21"/>
      <c r="M963" s="21"/>
    </row>
    <row r="964" spans="1:13" ht="21.6" x14ac:dyDescent="0.3">
      <c r="A964" s="12" t="s">
        <v>568</v>
      </c>
      <c r="B964" s="13" t="s">
        <v>22</v>
      </c>
      <c r="C964" s="13" t="s">
        <v>23</v>
      </c>
      <c r="D964" s="16" t="s">
        <v>569</v>
      </c>
      <c r="E964" s="14"/>
      <c r="F964" s="14"/>
      <c r="G964" s="14"/>
      <c r="H964" s="14"/>
      <c r="I964" s="14"/>
      <c r="J964" s="14"/>
      <c r="K964" s="15">
        <f>K968</f>
        <v>97.5</v>
      </c>
      <c r="L964" s="15">
        <f>L968</f>
        <v>45.96</v>
      </c>
      <c r="M964" s="15">
        <f>M968</f>
        <v>4481.1000000000004</v>
      </c>
    </row>
    <row r="965" spans="1:13" ht="313.2" x14ac:dyDescent="0.3">
      <c r="A965" s="14"/>
      <c r="B965" s="14"/>
      <c r="C965" s="14"/>
      <c r="D965" s="16" t="s">
        <v>570</v>
      </c>
      <c r="E965" s="14"/>
      <c r="F965" s="14"/>
      <c r="G965" s="14"/>
      <c r="H965" s="14"/>
      <c r="I965" s="14"/>
      <c r="J965" s="14"/>
      <c r="K965" s="14"/>
      <c r="L965" s="14"/>
      <c r="M965" s="14"/>
    </row>
    <row r="966" spans="1:13" x14ac:dyDescent="0.3">
      <c r="A966" s="14"/>
      <c r="B966" s="14"/>
      <c r="C966" s="13" t="s">
        <v>26</v>
      </c>
      <c r="D966" s="26"/>
      <c r="E966" s="13" t="s">
        <v>571</v>
      </c>
      <c r="F966" s="17"/>
      <c r="G966" s="18"/>
      <c r="H966" s="18"/>
      <c r="I966" s="18"/>
      <c r="J966" s="15">
        <f>OR(F966&lt;&gt;0,G966&lt;&gt;0,H966&lt;&gt;0,I966&lt;&gt;0)*(F966 + (F966 = 0))*(G966 + (G966 = 0))*(H966 + (H966 = 0))*(I966 + (I966 = 0))</f>
        <v>0</v>
      </c>
      <c r="K966" s="14"/>
      <c r="L966" s="14"/>
      <c r="M966" s="14"/>
    </row>
    <row r="967" spans="1:13" x14ac:dyDescent="0.3">
      <c r="A967" s="14"/>
      <c r="B967" s="14"/>
      <c r="C967" s="13" t="s">
        <v>26</v>
      </c>
      <c r="D967" s="26"/>
      <c r="E967" s="13" t="s">
        <v>298</v>
      </c>
      <c r="F967" s="17">
        <v>1</v>
      </c>
      <c r="G967" s="18">
        <v>97.5</v>
      </c>
      <c r="H967" s="18">
        <v>0</v>
      </c>
      <c r="I967" s="18">
        <v>0</v>
      </c>
      <c r="J967" s="15">
        <f>OR(F967&lt;&gt;0,G967&lt;&gt;0,H967&lt;&gt;0,I967&lt;&gt;0)*(F967 + (F967 = 0))*(G967 + (G967 = 0))*(H967 + (H967 = 0))*(I967 + (I967 = 0))</f>
        <v>97.5</v>
      </c>
      <c r="K967" s="14"/>
      <c r="L967" s="14"/>
      <c r="M967" s="14"/>
    </row>
    <row r="968" spans="1:13" x14ac:dyDescent="0.3">
      <c r="A968" s="14"/>
      <c r="B968" s="14"/>
      <c r="C968" s="14"/>
      <c r="D968" s="26"/>
      <c r="E968" s="14"/>
      <c r="F968" s="14"/>
      <c r="G968" s="14"/>
      <c r="H968" s="14"/>
      <c r="I968" s="14"/>
      <c r="J968" s="19" t="s">
        <v>572</v>
      </c>
      <c r="K968" s="20">
        <f>SUM(J966:J967)*1</f>
        <v>97.5</v>
      </c>
      <c r="L968" s="18">
        <v>45.96</v>
      </c>
      <c r="M968" s="20">
        <f>ROUND(K968*L968,2)</f>
        <v>4481.1000000000004</v>
      </c>
    </row>
    <row r="969" spans="1:13" ht="1.05" customHeight="1" x14ac:dyDescent="0.3">
      <c r="A969" s="21"/>
      <c r="B969" s="21"/>
      <c r="C969" s="21"/>
      <c r="D969" s="27"/>
      <c r="E969" s="21"/>
      <c r="F969" s="21"/>
      <c r="G969" s="21"/>
      <c r="H969" s="21"/>
      <c r="I969" s="21"/>
      <c r="J969" s="21"/>
      <c r="K969" s="21"/>
      <c r="L969" s="21"/>
      <c r="M969" s="21"/>
    </row>
    <row r="970" spans="1:13" ht="21.6" x14ac:dyDescent="0.3">
      <c r="A970" s="12" t="s">
        <v>573</v>
      </c>
      <c r="B970" s="13" t="s">
        <v>22</v>
      </c>
      <c r="C970" s="13" t="s">
        <v>23</v>
      </c>
      <c r="D970" s="16" t="s">
        <v>574</v>
      </c>
      <c r="E970" s="14"/>
      <c r="F970" s="14"/>
      <c r="G970" s="14"/>
      <c r="H970" s="14"/>
      <c r="I970" s="14"/>
      <c r="J970" s="14"/>
      <c r="K970" s="15">
        <f>K974</f>
        <v>451</v>
      </c>
      <c r="L970" s="15">
        <f>L974</f>
        <v>54.51</v>
      </c>
      <c r="M970" s="15">
        <f>M974</f>
        <v>24584.01</v>
      </c>
    </row>
    <row r="971" spans="1:13" ht="86.4" x14ac:dyDescent="0.3">
      <c r="A971" s="14"/>
      <c r="B971" s="14"/>
      <c r="C971" s="14"/>
      <c r="D971" s="16" t="s">
        <v>575</v>
      </c>
      <c r="E971" s="14"/>
      <c r="F971" s="14"/>
      <c r="G971" s="14"/>
      <c r="H971" s="14"/>
      <c r="I971" s="14"/>
      <c r="J971" s="14"/>
      <c r="K971" s="14"/>
      <c r="L971" s="14"/>
      <c r="M971" s="14"/>
    </row>
    <row r="972" spans="1:13" x14ac:dyDescent="0.3">
      <c r="A972" s="14"/>
      <c r="B972" s="14"/>
      <c r="C972" s="13" t="s">
        <v>26</v>
      </c>
      <c r="D972" s="26"/>
      <c r="E972" s="13" t="s">
        <v>576</v>
      </c>
      <c r="F972" s="17">
        <v>1</v>
      </c>
      <c r="G972" s="18">
        <v>151</v>
      </c>
      <c r="H972" s="18">
        <v>0</v>
      </c>
      <c r="I972" s="18">
        <v>0</v>
      </c>
      <c r="J972" s="15">
        <f>OR(F972&lt;&gt;0,G972&lt;&gt;0,H972&lt;&gt;0,I972&lt;&gt;0)*(F972 + (F972 = 0))*(G972 + (G972 = 0))*(H972 + (H972 = 0))*(I972 + (I972 = 0))</f>
        <v>151</v>
      </c>
      <c r="K972" s="14"/>
      <c r="L972" s="14"/>
      <c r="M972" s="14"/>
    </row>
    <row r="973" spans="1:13" x14ac:dyDescent="0.3">
      <c r="A973" s="14"/>
      <c r="B973" s="14"/>
      <c r="C973" s="13" t="s">
        <v>26</v>
      </c>
      <c r="D973" s="26"/>
      <c r="E973" s="13" t="s">
        <v>17</v>
      </c>
      <c r="F973" s="17">
        <v>1</v>
      </c>
      <c r="G973" s="18">
        <v>300</v>
      </c>
      <c r="H973" s="18">
        <v>0</v>
      </c>
      <c r="I973" s="18">
        <v>0</v>
      </c>
      <c r="J973" s="15">
        <f>OR(F973&lt;&gt;0,G973&lt;&gt;0,H973&lt;&gt;0,I973&lt;&gt;0)*(F973 + (F973 = 0))*(G973 + (G973 = 0))*(H973 + (H973 = 0))*(I973 + (I973 = 0))</f>
        <v>300</v>
      </c>
      <c r="K973" s="14"/>
      <c r="L973" s="14"/>
      <c r="M973" s="14"/>
    </row>
    <row r="974" spans="1:13" x14ac:dyDescent="0.3">
      <c r="A974" s="14"/>
      <c r="B974" s="14"/>
      <c r="C974" s="14"/>
      <c r="D974" s="26"/>
      <c r="E974" s="14"/>
      <c r="F974" s="14"/>
      <c r="G974" s="14"/>
      <c r="H974" s="14"/>
      <c r="I974" s="14"/>
      <c r="J974" s="19" t="s">
        <v>577</v>
      </c>
      <c r="K974" s="20">
        <f>SUM(J972:J973)*1</f>
        <v>451</v>
      </c>
      <c r="L974" s="18">
        <v>54.51</v>
      </c>
      <c r="M974" s="20">
        <f>ROUND(K974*L974,2)</f>
        <v>24584.01</v>
      </c>
    </row>
    <row r="975" spans="1:13" ht="1.05" customHeight="1" x14ac:dyDescent="0.3">
      <c r="A975" s="21"/>
      <c r="B975" s="21"/>
      <c r="C975" s="21"/>
      <c r="D975" s="27"/>
      <c r="E975" s="21"/>
      <c r="F975" s="21"/>
      <c r="G975" s="21"/>
      <c r="H975" s="21"/>
      <c r="I975" s="21"/>
      <c r="J975" s="21"/>
      <c r="K975" s="21"/>
      <c r="L975" s="21"/>
      <c r="M975" s="21"/>
    </row>
    <row r="976" spans="1:13" ht="21.6" x14ac:dyDescent="0.3">
      <c r="A976" s="12" t="s">
        <v>578</v>
      </c>
      <c r="B976" s="13" t="s">
        <v>22</v>
      </c>
      <c r="C976" s="13" t="s">
        <v>23</v>
      </c>
      <c r="D976" s="16" t="s">
        <v>579</v>
      </c>
      <c r="E976" s="14"/>
      <c r="F976" s="14"/>
      <c r="G976" s="14"/>
      <c r="H976" s="14"/>
      <c r="I976" s="14"/>
      <c r="J976" s="14"/>
      <c r="K976" s="15">
        <f>K979</f>
        <v>4.5</v>
      </c>
      <c r="L976" s="15">
        <f>L979</f>
        <v>54.51</v>
      </c>
      <c r="M976" s="15">
        <f>M979</f>
        <v>245.3</v>
      </c>
    </row>
    <row r="977" spans="1:13" ht="86.4" x14ac:dyDescent="0.3">
      <c r="A977" s="14"/>
      <c r="B977" s="14"/>
      <c r="C977" s="14"/>
      <c r="D977" s="16" t="s">
        <v>580</v>
      </c>
      <c r="E977" s="14"/>
      <c r="F977" s="14"/>
      <c r="G977" s="14"/>
      <c r="H977" s="14"/>
      <c r="I977" s="14"/>
      <c r="J977" s="14"/>
      <c r="K977" s="14"/>
      <c r="L977" s="14"/>
      <c r="M977" s="14"/>
    </row>
    <row r="978" spans="1:13" x14ac:dyDescent="0.3">
      <c r="A978" s="14"/>
      <c r="B978" s="14"/>
      <c r="C978" s="13" t="s">
        <v>26</v>
      </c>
      <c r="D978" s="26"/>
      <c r="E978" s="13" t="s">
        <v>581</v>
      </c>
      <c r="F978" s="17">
        <v>1</v>
      </c>
      <c r="G978" s="18">
        <v>3</v>
      </c>
      <c r="H978" s="18">
        <v>1.5</v>
      </c>
      <c r="I978" s="18">
        <v>0</v>
      </c>
      <c r="J978" s="15">
        <f>OR(F978&lt;&gt;0,G978&lt;&gt;0,H978&lt;&gt;0,I978&lt;&gt;0)*(F978 + (F978 = 0))*(G978 + (G978 = 0))*(H978 + (H978 = 0))*(I978 + (I978 = 0))</f>
        <v>4.5</v>
      </c>
      <c r="K978" s="14"/>
      <c r="L978" s="14"/>
      <c r="M978" s="14"/>
    </row>
    <row r="979" spans="1:13" x14ac:dyDescent="0.3">
      <c r="A979" s="14"/>
      <c r="B979" s="14"/>
      <c r="C979" s="14"/>
      <c r="D979" s="26"/>
      <c r="E979" s="14"/>
      <c r="F979" s="14"/>
      <c r="G979" s="14"/>
      <c r="H979" s="14"/>
      <c r="I979" s="14"/>
      <c r="J979" s="19" t="s">
        <v>582</v>
      </c>
      <c r="K979" s="20">
        <f>J978*1</f>
        <v>4.5</v>
      </c>
      <c r="L979" s="18">
        <v>54.51</v>
      </c>
      <c r="M979" s="20">
        <f>ROUND(K979*L979,2)</f>
        <v>245.3</v>
      </c>
    </row>
    <row r="980" spans="1:13" ht="1.05" customHeight="1" x14ac:dyDescent="0.3">
      <c r="A980" s="21"/>
      <c r="B980" s="21"/>
      <c r="C980" s="21"/>
      <c r="D980" s="27"/>
      <c r="E980" s="21"/>
      <c r="F980" s="21"/>
      <c r="G980" s="21"/>
      <c r="H980" s="21"/>
      <c r="I980" s="21"/>
      <c r="J980" s="21"/>
      <c r="K980" s="21"/>
      <c r="L980" s="21"/>
      <c r="M980" s="21"/>
    </row>
    <row r="981" spans="1:13" x14ac:dyDescent="0.3">
      <c r="A981" s="12" t="s">
        <v>583</v>
      </c>
      <c r="B981" s="13" t="s">
        <v>22</v>
      </c>
      <c r="C981" s="13" t="s">
        <v>203</v>
      </c>
      <c r="D981" s="16" t="s">
        <v>584</v>
      </c>
      <c r="E981" s="14"/>
      <c r="F981" s="14"/>
      <c r="G981" s="14"/>
      <c r="H981" s="14"/>
      <c r="I981" s="14"/>
      <c r="J981" s="14"/>
      <c r="K981" s="15">
        <f>K994</f>
        <v>55.8</v>
      </c>
      <c r="L981" s="15">
        <f>L994</f>
        <v>19.87</v>
      </c>
      <c r="M981" s="15">
        <f>M994</f>
        <v>1108.75</v>
      </c>
    </row>
    <row r="982" spans="1:13" ht="54" x14ac:dyDescent="0.3">
      <c r="A982" s="14"/>
      <c r="B982" s="14"/>
      <c r="C982" s="14"/>
      <c r="D982" s="16" t="s">
        <v>585</v>
      </c>
      <c r="E982" s="14"/>
      <c r="F982" s="14"/>
      <c r="G982" s="14"/>
      <c r="H982" s="14"/>
      <c r="I982" s="14"/>
      <c r="J982" s="14"/>
      <c r="K982" s="14"/>
      <c r="L982" s="14"/>
      <c r="M982" s="14"/>
    </row>
    <row r="983" spans="1:13" x14ac:dyDescent="0.3">
      <c r="A983" s="14"/>
      <c r="B983" s="14"/>
      <c r="C983" s="13" t="s">
        <v>26</v>
      </c>
      <c r="D983" s="26"/>
      <c r="E983" s="13" t="s">
        <v>586</v>
      </c>
      <c r="F983" s="17"/>
      <c r="G983" s="18"/>
      <c r="H983" s="18"/>
      <c r="I983" s="18"/>
      <c r="J983" s="15">
        <f t="shared" ref="J983:J993" si="32">OR(F983&lt;&gt;0,G983&lt;&gt;0,H983&lt;&gt;0,I983&lt;&gt;0)*(F983 + (F983 = 0))*(G983 + (G983 = 0))*(H983 + (H983 = 0))*(I983 + (I983 = 0))</f>
        <v>0</v>
      </c>
      <c r="K983" s="14"/>
      <c r="L983" s="14"/>
      <c r="M983" s="14"/>
    </row>
    <row r="984" spans="1:13" x14ac:dyDescent="0.3">
      <c r="A984" s="14"/>
      <c r="B984" s="14"/>
      <c r="C984" s="13" t="s">
        <v>26</v>
      </c>
      <c r="D984" s="26"/>
      <c r="E984" s="13" t="s">
        <v>17</v>
      </c>
      <c r="F984" s="17">
        <v>1</v>
      </c>
      <c r="G984" s="18">
        <v>9.4499999999999993</v>
      </c>
      <c r="H984" s="18">
        <v>0</v>
      </c>
      <c r="I984" s="18">
        <v>0</v>
      </c>
      <c r="J984" s="15">
        <f t="shared" si="32"/>
        <v>9.4499999999999993</v>
      </c>
      <c r="K984" s="14"/>
      <c r="L984" s="14"/>
      <c r="M984" s="14"/>
    </row>
    <row r="985" spans="1:13" x14ac:dyDescent="0.3">
      <c r="A985" s="14"/>
      <c r="B985" s="14"/>
      <c r="C985" s="13" t="s">
        <v>26</v>
      </c>
      <c r="D985" s="26"/>
      <c r="E985" s="13" t="s">
        <v>17</v>
      </c>
      <c r="F985" s="17">
        <v>1</v>
      </c>
      <c r="G985" s="18">
        <v>6.1</v>
      </c>
      <c r="H985" s="18">
        <v>0</v>
      </c>
      <c r="I985" s="18">
        <v>0</v>
      </c>
      <c r="J985" s="15">
        <f t="shared" si="32"/>
        <v>6.1</v>
      </c>
      <c r="K985" s="14"/>
      <c r="L985" s="14"/>
      <c r="M985" s="14"/>
    </row>
    <row r="986" spans="1:13" x14ac:dyDescent="0.3">
      <c r="A986" s="14"/>
      <c r="B986" s="14"/>
      <c r="C986" s="13" t="s">
        <v>26</v>
      </c>
      <c r="D986" s="26"/>
      <c r="E986" s="13" t="s">
        <v>17</v>
      </c>
      <c r="F986" s="17">
        <v>1</v>
      </c>
      <c r="G986" s="18">
        <v>0.7</v>
      </c>
      <c r="H986" s="18">
        <v>0</v>
      </c>
      <c r="I986" s="18">
        <v>0</v>
      </c>
      <c r="J986" s="15">
        <f t="shared" si="32"/>
        <v>0.7</v>
      </c>
      <c r="K986" s="14"/>
      <c r="L986" s="14"/>
      <c r="M986" s="14"/>
    </row>
    <row r="987" spans="1:13" x14ac:dyDescent="0.3">
      <c r="A987" s="14"/>
      <c r="B987" s="14"/>
      <c r="C987" s="13" t="s">
        <v>26</v>
      </c>
      <c r="D987" s="26"/>
      <c r="E987" s="13" t="s">
        <v>17</v>
      </c>
      <c r="F987" s="17">
        <v>1</v>
      </c>
      <c r="G987" s="18">
        <v>5.9</v>
      </c>
      <c r="H987" s="18">
        <v>0</v>
      </c>
      <c r="I987" s="18">
        <v>0</v>
      </c>
      <c r="J987" s="15">
        <f t="shared" si="32"/>
        <v>5.9</v>
      </c>
      <c r="K987" s="14"/>
      <c r="L987" s="14"/>
      <c r="M987" s="14"/>
    </row>
    <row r="988" spans="1:13" x14ac:dyDescent="0.3">
      <c r="A988" s="14"/>
      <c r="B988" s="14"/>
      <c r="C988" s="13" t="s">
        <v>26</v>
      </c>
      <c r="D988" s="26"/>
      <c r="E988" s="13" t="s">
        <v>17</v>
      </c>
      <c r="F988" s="17">
        <v>1</v>
      </c>
      <c r="G988" s="18">
        <v>5.5</v>
      </c>
      <c r="H988" s="18">
        <v>0</v>
      </c>
      <c r="I988" s="18">
        <v>0</v>
      </c>
      <c r="J988" s="15">
        <f t="shared" si="32"/>
        <v>5.5</v>
      </c>
      <c r="K988" s="14"/>
      <c r="L988" s="14"/>
      <c r="M988" s="14"/>
    </row>
    <row r="989" spans="1:13" x14ac:dyDescent="0.3">
      <c r="A989" s="14"/>
      <c r="B989" s="14"/>
      <c r="C989" s="13" t="s">
        <v>26</v>
      </c>
      <c r="D989" s="26"/>
      <c r="E989" s="13" t="s">
        <v>17</v>
      </c>
      <c r="F989" s="17">
        <v>1</v>
      </c>
      <c r="G989" s="18">
        <v>3.4</v>
      </c>
      <c r="H989" s="18">
        <v>0</v>
      </c>
      <c r="I989" s="18">
        <v>0</v>
      </c>
      <c r="J989" s="15">
        <f t="shared" si="32"/>
        <v>3.4</v>
      </c>
      <c r="K989" s="14"/>
      <c r="L989" s="14"/>
      <c r="M989" s="14"/>
    </row>
    <row r="990" spans="1:13" x14ac:dyDescent="0.3">
      <c r="A990" s="14"/>
      <c r="B990" s="14"/>
      <c r="C990" s="13" t="s">
        <v>26</v>
      </c>
      <c r="D990" s="26"/>
      <c r="E990" s="13" t="s">
        <v>17</v>
      </c>
      <c r="F990" s="17">
        <v>1</v>
      </c>
      <c r="G990" s="18">
        <v>1.7</v>
      </c>
      <c r="H990" s="18">
        <v>0</v>
      </c>
      <c r="I990" s="18">
        <v>0</v>
      </c>
      <c r="J990" s="15">
        <f t="shared" si="32"/>
        <v>1.7</v>
      </c>
      <c r="K990" s="14"/>
      <c r="L990" s="14"/>
      <c r="M990" s="14"/>
    </row>
    <row r="991" spans="1:13" x14ac:dyDescent="0.3">
      <c r="A991" s="14"/>
      <c r="B991" s="14"/>
      <c r="C991" s="13" t="s">
        <v>26</v>
      </c>
      <c r="D991" s="26"/>
      <c r="E991" s="13" t="s">
        <v>17</v>
      </c>
      <c r="F991" s="17">
        <v>1</v>
      </c>
      <c r="G991" s="18">
        <v>4.1500000000000004</v>
      </c>
      <c r="H991" s="18">
        <v>0</v>
      </c>
      <c r="I991" s="18">
        <v>0</v>
      </c>
      <c r="J991" s="15">
        <f t="shared" si="32"/>
        <v>4.1500000000000004</v>
      </c>
      <c r="K991" s="14"/>
      <c r="L991" s="14"/>
      <c r="M991" s="14"/>
    </row>
    <row r="992" spans="1:13" x14ac:dyDescent="0.3">
      <c r="A992" s="14"/>
      <c r="B992" s="14"/>
      <c r="C992" s="13" t="s">
        <v>26</v>
      </c>
      <c r="D992" s="26"/>
      <c r="E992" s="13" t="s">
        <v>17</v>
      </c>
      <c r="F992" s="17">
        <v>1</v>
      </c>
      <c r="G992" s="18">
        <v>5</v>
      </c>
      <c r="H992" s="18">
        <v>0</v>
      </c>
      <c r="I992" s="18">
        <v>0</v>
      </c>
      <c r="J992" s="15">
        <f t="shared" si="32"/>
        <v>5</v>
      </c>
      <c r="K992" s="14"/>
      <c r="L992" s="14"/>
      <c r="M992" s="14"/>
    </row>
    <row r="993" spans="1:13" x14ac:dyDescent="0.3">
      <c r="A993" s="14"/>
      <c r="B993" s="14"/>
      <c r="C993" s="13" t="s">
        <v>26</v>
      </c>
      <c r="D993" s="26"/>
      <c r="E993" s="13" t="s">
        <v>17</v>
      </c>
      <c r="F993" s="17">
        <v>1</v>
      </c>
      <c r="G993" s="18">
        <v>13.9</v>
      </c>
      <c r="H993" s="18">
        <v>0</v>
      </c>
      <c r="I993" s="18">
        <v>0</v>
      </c>
      <c r="J993" s="15">
        <f t="shared" si="32"/>
        <v>13.9</v>
      </c>
      <c r="K993" s="14"/>
      <c r="L993" s="14"/>
      <c r="M993" s="14"/>
    </row>
    <row r="994" spans="1:13" x14ac:dyDescent="0.3">
      <c r="A994" s="14"/>
      <c r="B994" s="14"/>
      <c r="C994" s="14"/>
      <c r="D994" s="26"/>
      <c r="E994" s="14"/>
      <c r="F994" s="14"/>
      <c r="G994" s="14"/>
      <c r="H994" s="14"/>
      <c r="I994" s="14"/>
      <c r="J994" s="19" t="s">
        <v>587</v>
      </c>
      <c r="K994" s="20">
        <f>SUM(J983:J993)*1</f>
        <v>55.8</v>
      </c>
      <c r="L994" s="18">
        <v>19.87</v>
      </c>
      <c r="M994" s="20">
        <f>ROUND(K994*L994,2)</f>
        <v>1108.75</v>
      </c>
    </row>
    <row r="995" spans="1:13" ht="1.05" customHeight="1" x14ac:dyDescent="0.3">
      <c r="A995" s="21"/>
      <c r="B995" s="21"/>
      <c r="C995" s="21"/>
      <c r="D995" s="27"/>
      <c r="E995" s="21"/>
      <c r="F995" s="21"/>
      <c r="G995" s="21"/>
      <c r="H995" s="21"/>
      <c r="I995" s="21"/>
      <c r="J995" s="21"/>
      <c r="K995" s="21"/>
      <c r="L995" s="21"/>
      <c r="M995" s="21"/>
    </row>
    <row r="996" spans="1:13" x14ac:dyDescent="0.3">
      <c r="A996" s="12" t="s">
        <v>588</v>
      </c>
      <c r="B996" s="13" t="s">
        <v>22</v>
      </c>
      <c r="C996" s="13" t="s">
        <v>203</v>
      </c>
      <c r="D996" s="16" t="s">
        <v>589</v>
      </c>
      <c r="E996" s="14"/>
      <c r="F996" s="14"/>
      <c r="G996" s="14"/>
      <c r="H996" s="14"/>
      <c r="I996" s="14"/>
      <c r="J996" s="14"/>
      <c r="K996" s="15">
        <f>K1023</f>
        <v>65.05</v>
      </c>
      <c r="L996" s="15">
        <f>L1023</f>
        <v>14.91</v>
      </c>
      <c r="M996" s="15">
        <f>M1023</f>
        <v>969.9</v>
      </c>
    </row>
    <row r="997" spans="1:13" ht="64.8" x14ac:dyDescent="0.3">
      <c r="A997" s="14"/>
      <c r="B997" s="14"/>
      <c r="C997" s="14"/>
      <c r="D997" s="16" t="s">
        <v>590</v>
      </c>
      <c r="E997" s="14"/>
      <c r="F997" s="14"/>
      <c r="G997" s="14"/>
      <c r="H997" s="14"/>
      <c r="I997" s="14"/>
      <c r="J997" s="14"/>
      <c r="K997" s="14"/>
      <c r="L997" s="14"/>
      <c r="M997" s="14"/>
    </row>
    <row r="998" spans="1:13" x14ac:dyDescent="0.3">
      <c r="A998" s="14"/>
      <c r="B998" s="14"/>
      <c r="C998" s="13" t="s">
        <v>26</v>
      </c>
      <c r="D998" s="26"/>
      <c r="E998" s="13" t="s">
        <v>591</v>
      </c>
      <c r="F998" s="17">
        <v>1</v>
      </c>
      <c r="G998" s="18">
        <v>1.75</v>
      </c>
      <c r="H998" s="18">
        <v>0</v>
      </c>
      <c r="I998" s="18">
        <v>0</v>
      </c>
      <c r="J998" s="15">
        <f t="shared" ref="J998:J1022" si="33">OR(F998&lt;&gt;0,G998&lt;&gt;0,H998&lt;&gt;0,I998&lt;&gt;0)*(F998 + (F998 = 0))*(G998 + (G998 = 0))*(H998 + (H998 = 0))*(I998 + (I998 = 0))</f>
        <v>1.75</v>
      </c>
      <c r="K998" s="14"/>
      <c r="L998" s="14"/>
      <c r="M998" s="14"/>
    </row>
    <row r="999" spans="1:13" x14ac:dyDescent="0.3">
      <c r="A999" s="14"/>
      <c r="B999" s="14"/>
      <c r="C999" s="13" t="s">
        <v>26</v>
      </c>
      <c r="D999" s="26"/>
      <c r="E999" s="13" t="s">
        <v>17</v>
      </c>
      <c r="F999" s="17">
        <v>1</v>
      </c>
      <c r="G999" s="18">
        <v>2.5</v>
      </c>
      <c r="H999" s="18">
        <v>0</v>
      </c>
      <c r="I999" s="18">
        <v>0</v>
      </c>
      <c r="J999" s="15">
        <f t="shared" si="33"/>
        <v>2.5</v>
      </c>
      <c r="K999" s="14"/>
      <c r="L999" s="14"/>
      <c r="M999" s="14"/>
    </row>
    <row r="1000" spans="1:13" x14ac:dyDescent="0.3">
      <c r="A1000" s="14"/>
      <c r="B1000" s="14"/>
      <c r="C1000" s="13" t="s">
        <v>26</v>
      </c>
      <c r="D1000" s="26"/>
      <c r="E1000" s="13" t="s">
        <v>17</v>
      </c>
      <c r="F1000" s="17">
        <v>2</v>
      </c>
      <c r="G1000" s="18">
        <v>1.85</v>
      </c>
      <c r="H1000" s="18">
        <v>0</v>
      </c>
      <c r="I1000" s="18">
        <v>0</v>
      </c>
      <c r="J1000" s="15">
        <f t="shared" si="33"/>
        <v>3.7</v>
      </c>
      <c r="K1000" s="14"/>
      <c r="L1000" s="14"/>
      <c r="M1000" s="14"/>
    </row>
    <row r="1001" spans="1:13" x14ac:dyDescent="0.3">
      <c r="A1001" s="14"/>
      <c r="B1001" s="14"/>
      <c r="C1001" s="13" t="s">
        <v>26</v>
      </c>
      <c r="D1001" s="26"/>
      <c r="E1001" s="13" t="s">
        <v>17</v>
      </c>
      <c r="F1001" s="17">
        <v>6</v>
      </c>
      <c r="G1001" s="18">
        <v>1.5</v>
      </c>
      <c r="H1001" s="18">
        <v>0</v>
      </c>
      <c r="I1001" s="18">
        <v>0</v>
      </c>
      <c r="J1001" s="15">
        <f t="shared" si="33"/>
        <v>9</v>
      </c>
      <c r="K1001" s="14"/>
      <c r="L1001" s="14"/>
      <c r="M1001" s="14"/>
    </row>
    <row r="1002" spans="1:13" x14ac:dyDescent="0.3">
      <c r="A1002" s="14"/>
      <c r="B1002" s="14"/>
      <c r="C1002" s="13" t="s">
        <v>26</v>
      </c>
      <c r="D1002" s="26"/>
      <c r="E1002" s="13" t="s">
        <v>17</v>
      </c>
      <c r="F1002" s="17">
        <v>1</v>
      </c>
      <c r="G1002" s="18">
        <v>2</v>
      </c>
      <c r="H1002" s="18">
        <v>0</v>
      </c>
      <c r="I1002" s="18">
        <v>0</v>
      </c>
      <c r="J1002" s="15">
        <f t="shared" si="33"/>
        <v>2</v>
      </c>
      <c r="K1002" s="14"/>
      <c r="L1002" s="14"/>
      <c r="M1002" s="14"/>
    </row>
    <row r="1003" spans="1:13" x14ac:dyDescent="0.3">
      <c r="A1003" s="14"/>
      <c r="B1003" s="14"/>
      <c r="C1003" s="13" t="s">
        <v>26</v>
      </c>
      <c r="D1003" s="26"/>
      <c r="E1003" s="13" t="s">
        <v>17</v>
      </c>
      <c r="F1003" s="17">
        <v>1</v>
      </c>
      <c r="G1003" s="18">
        <v>2.4</v>
      </c>
      <c r="H1003" s="18">
        <v>0</v>
      </c>
      <c r="I1003" s="18">
        <v>0</v>
      </c>
      <c r="J1003" s="15">
        <f t="shared" si="33"/>
        <v>2.4</v>
      </c>
      <c r="K1003" s="14"/>
      <c r="L1003" s="14"/>
      <c r="M1003" s="14"/>
    </row>
    <row r="1004" spans="1:13" x14ac:dyDescent="0.3">
      <c r="A1004" s="14"/>
      <c r="B1004" s="14"/>
      <c r="C1004" s="13" t="s">
        <v>26</v>
      </c>
      <c r="D1004" s="26"/>
      <c r="E1004" s="13" t="s">
        <v>17</v>
      </c>
      <c r="F1004" s="17">
        <v>1</v>
      </c>
      <c r="G1004" s="18">
        <v>2.2000000000000002</v>
      </c>
      <c r="H1004" s="18">
        <v>0</v>
      </c>
      <c r="I1004" s="18">
        <v>0</v>
      </c>
      <c r="J1004" s="15">
        <f t="shared" si="33"/>
        <v>2.2000000000000002</v>
      </c>
      <c r="K1004" s="14"/>
      <c r="L1004" s="14"/>
      <c r="M1004" s="14"/>
    </row>
    <row r="1005" spans="1:13" x14ac:dyDescent="0.3">
      <c r="A1005" s="14"/>
      <c r="B1005" s="14"/>
      <c r="C1005" s="13" t="s">
        <v>26</v>
      </c>
      <c r="D1005" s="26"/>
      <c r="E1005" s="13" t="s">
        <v>17</v>
      </c>
      <c r="F1005" s="17">
        <v>1</v>
      </c>
      <c r="G1005" s="18">
        <v>3.7</v>
      </c>
      <c r="H1005" s="18">
        <v>0</v>
      </c>
      <c r="I1005" s="18">
        <v>0</v>
      </c>
      <c r="J1005" s="15">
        <f t="shared" si="33"/>
        <v>3.7</v>
      </c>
      <c r="K1005" s="14"/>
      <c r="L1005" s="14"/>
      <c r="M1005" s="14"/>
    </row>
    <row r="1006" spans="1:13" x14ac:dyDescent="0.3">
      <c r="A1006" s="14"/>
      <c r="B1006" s="14"/>
      <c r="C1006" s="13" t="s">
        <v>26</v>
      </c>
      <c r="D1006" s="26"/>
      <c r="E1006" s="13" t="s">
        <v>17</v>
      </c>
      <c r="F1006" s="17">
        <v>1</v>
      </c>
      <c r="G1006" s="18">
        <v>1.05</v>
      </c>
      <c r="H1006" s="18">
        <v>0</v>
      </c>
      <c r="I1006" s="18">
        <v>0</v>
      </c>
      <c r="J1006" s="15">
        <f t="shared" si="33"/>
        <v>1.05</v>
      </c>
      <c r="K1006" s="14"/>
      <c r="L1006" s="14"/>
      <c r="M1006" s="14"/>
    </row>
    <row r="1007" spans="1:13" x14ac:dyDescent="0.3">
      <c r="A1007" s="14"/>
      <c r="B1007" s="14"/>
      <c r="C1007" s="13" t="s">
        <v>26</v>
      </c>
      <c r="D1007" s="26"/>
      <c r="E1007" s="13" t="s">
        <v>17</v>
      </c>
      <c r="F1007" s="17">
        <v>1</v>
      </c>
      <c r="G1007" s="18">
        <v>1.6</v>
      </c>
      <c r="H1007" s="18">
        <v>0</v>
      </c>
      <c r="I1007" s="18">
        <v>0</v>
      </c>
      <c r="J1007" s="15">
        <f t="shared" si="33"/>
        <v>1.6</v>
      </c>
      <c r="K1007" s="14"/>
      <c r="L1007" s="14"/>
      <c r="M1007" s="14"/>
    </row>
    <row r="1008" spans="1:13" x14ac:dyDescent="0.3">
      <c r="A1008" s="14"/>
      <c r="B1008" s="14"/>
      <c r="C1008" s="13" t="s">
        <v>26</v>
      </c>
      <c r="D1008" s="26"/>
      <c r="E1008" s="13" t="s">
        <v>17</v>
      </c>
      <c r="F1008" s="17">
        <v>1</v>
      </c>
      <c r="G1008" s="18">
        <v>1.05</v>
      </c>
      <c r="H1008" s="18">
        <v>0</v>
      </c>
      <c r="I1008" s="18">
        <v>0</v>
      </c>
      <c r="J1008" s="15">
        <f t="shared" si="33"/>
        <v>1.05</v>
      </c>
      <c r="K1008" s="14"/>
      <c r="L1008" s="14"/>
      <c r="M1008" s="14"/>
    </row>
    <row r="1009" spans="1:13" x14ac:dyDescent="0.3">
      <c r="A1009" s="14"/>
      <c r="B1009" s="14"/>
      <c r="C1009" s="13" t="s">
        <v>26</v>
      </c>
      <c r="D1009" s="26"/>
      <c r="E1009" s="13" t="s">
        <v>17</v>
      </c>
      <c r="F1009" s="17">
        <v>2</v>
      </c>
      <c r="G1009" s="18">
        <v>1.55</v>
      </c>
      <c r="H1009" s="18">
        <v>0</v>
      </c>
      <c r="I1009" s="18">
        <v>0</v>
      </c>
      <c r="J1009" s="15">
        <f t="shared" si="33"/>
        <v>3.1</v>
      </c>
      <c r="K1009" s="14"/>
      <c r="L1009" s="14"/>
      <c r="M1009" s="14"/>
    </row>
    <row r="1010" spans="1:13" x14ac:dyDescent="0.3">
      <c r="A1010" s="14"/>
      <c r="B1010" s="14"/>
      <c r="C1010" s="13" t="s">
        <v>26</v>
      </c>
      <c r="D1010" s="26"/>
      <c r="E1010" s="13" t="s">
        <v>17</v>
      </c>
      <c r="F1010" s="17">
        <v>1</v>
      </c>
      <c r="G1010" s="18">
        <v>1.2</v>
      </c>
      <c r="H1010" s="18">
        <v>0</v>
      </c>
      <c r="I1010" s="18">
        <v>0</v>
      </c>
      <c r="J1010" s="15">
        <f t="shared" si="33"/>
        <v>1.2</v>
      </c>
      <c r="K1010" s="14"/>
      <c r="L1010" s="14"/>
      <c r="M1010" s="14"/>
    </row>
    <row r="1011" spans="1:13" x14ac:dyDescent="0.3">
      <c r="A1011" s="14"/>
      <c r="B1011" s="14"/>
      <c r="C1011" s="13" t="s">
        <v>26</v>
      </c>
      <c r="D1011" s="26"/>
      <c r="E1011" s="13" t="s">
        <v>17</v>
      </c>
      <c r="F1011" s="17">
        <v>2</v>
      </c>
      <c r="G1011" s="18">
        <v>1.5</v>
      </c>
      <c r="H1011" s="18">
        <v>0</v>
      </c>
      <c r="I1011" s="18">
        <v>0</v>
      </c>
      <c r="J1011" s="15">
        <f t="shared" si="33"/>
        <v>3</v>
      </c>
      <c r="K1011" s="14"/>
      <c r="L1011" s="14"/>
      <c r="M1011" s="14"/>
    </row>
    <row r="1012" spans="1:13" x14ac:dyDescent="0.3">
      <c r="A1012" s="14"/>
      <c r="B1012" s="14"/>
      <c r="C1012" s="13" t="s">
        <v>26</v>
      </c>
      <c r="D1012" s="26"/>
      <c r="E1012" s="13" t="s">
        <v>17</v>
      </c>
      <c r="F1012" s="17">
        <v>1</v>
      </c>
      <c r="G1012" s="18">
        <v>1.1000000000000001</v>
      </c>
      <c r="H1012" s="18">
        <v>0</v>
      </c>
      <c r="I1012" s="18">
        <v>0</v>
      </c>
      <c r="J1012" s="15">
        <f t="shared" si="33"/>
        <v>1.1000000000000001</v>
      </c>
      <c r="K1012" s="14"/>
      <c r="L1012" s="14"/>
      <c r="M1012" s="14"/>
    </row>
    <row r="1013" spans="1:13" x14ac:dyDescent="0.3">
      <c r="A1013" s="14"/>
      <c r="B1013" s="14"/>
      <c r="C1013" s="13" t="s">
        <v>26</v>
      </c>
      <c r="D1013" s="26"/>
      <c r="E1013" s="13" t="s">
        <v>17</v>
      </c>
      <c r="F1013" s="17">
        <v>1</v>
      </c>
      <c r="G1013" s="18">
        <v>1</v>
      </c>
      <c r="H1013" s="18">
        <v>0</v>
      </c>
      <c r="I1013" s="18">
        <v>0</v>
      </c>
      <c r="J1013" s="15">
        <f t="shared" si="33"/>
        <v>1</v>
      </c>
      <c r="K1013" s="14"/>
      <c r="L1013" s="14"/>
      <c r="M1013" s="14"/>
    </row>
    <row r="1014" spans="1:13" x14ac:dyDescent="0.3">
      <c r="A1014" s="14"/>
      <c r="B1014" s="14"/>
      <c r="C1014" s="13" t="s">
        <v>26</v>
      </c>
      <c r="D1014" s="26"/>
      <c r="E1014" s="13" t="s">
        <v>17</v>
      </c>
      <c r="F1014" s="17">
        <v>1</v>
      </c>
      <c r="G1014" s="18">
        <v>1.05</v>
      </c>
      <c r="H1014" s="18">
        <v>0</v>
      </c>
      <c r="I1014" s="18">
        <v>0</v>
      </c>
      <c r="J1014" s="15">
        <f t="shared" si="33"/>
        <v>1.05</v>
      </c>
      <c r="K1014" s="14"/>
      <c r="L1014" s="14"/>
      <c r="M1014" s="14"/>
    </row>
    <row r="1015" spans="1:13" x14ac:dyDescent="0.3">
      <c r="A1015" s="14"/>
      <c r="B1015" s="14"/>
      <c r="C1015" s="13" t="s">
        <v>26</v>
      </c>
      <c r="D1015" s="26"/>
      <c r="E1015" s="13" t="s">
        <v>17</v>
      </c>
      <c r="F1015" s="17">
        <v>1</v>
      </c>
      <c r="G1015" s="18">
        <v>1.3</v>
      </c>
      <c r="H1015" s="18">
        <v>0</v>
      </c>
      <c r="I1015" s="18">
        <v>0</v>
      </c>
      <c r="J1015" s="15">
        <f t="shared" si="33"/>
        <v>1.3</v>
      </c>
      <c r="K1015" s="14"/>
      <c r="L1015" s="14"/>
      <c r="M1015" s="14"/>
    </row>
    <row r="1016" spans="1:13" x14ac:dyDescent="0.3">
      <c r="A1016" s="14"/>
      <c r="B1016" s="14"/>
      <c r="C1016" s="13" t="s">
        <v>26</v>
      </c>
      <c r="D1016" s="26"/>
      <c r="E1016" s="13" t="s">
        <v>17</v>
      </c>
      <c r="F1016" s="17">
        <v>2</v>
      </c>
      <c r="G1016" s="18">
        <v>1.5</v>
      </c>
      <c r="H1016" s="18">
        <v>0</v>
      </c>
      <c r="I1016" s="18">
        <v>0</v>
      </c>
      <c r="J1016" s="15">
        <f t="shared" si="33"/>
        <v>3</v>
      </c>
      <c r="K1016" s="14"/>
      <c r="L1016" s="14"/>
      <c r="M1016" s="14"/>
    </row>
    <row r="1017" spans="1:13" x14ac:dyDescent="0.3">
      <c r="A1017" s="14"/>
      <c r="B1017" s="14"/>
      <c r="C1017" s="13" t="s">
        <v>26</v>
      </c>
      <c r="D1017" s="26"/>
      <c r="E1017" s="13" t="s">
        <v>17</v>
      </c>
      <c r="F1017" s="17">
        <v>1</v>
      </c>
      <c r="G1017" s="18">
        <v>1.1000000000000001</v>
      </c>
      <c r="H1017" s="18">
        <v>0</v>
      </c>
      <c r="I1017" s="18">
        <v>0</v>
      </c>
      <c r="J1017" s="15">
        <f t="shared" si="33"/>
        <v>1.1000000000000001</v>
      </c>
      <c r="K1017" s="14"/>
      <c r="L1017" s="14"/>
      <c r="M1017" s="14"/>
    </row>
    <row r="1018" spans="1:13" x14ac:dyDescent="0.3">
      <c r="A1018" s="14"/>
      <c r="B1018" s="14"/>
      <c r="C1018" s="13" t="s">
        <v>26</v>
      </c>
      <c r="D1018" s="26"/>
      <c r="E1018" s="13" t="s">
        <v>17</v>
      </c>
      <c r="F1018" s="17">
        <v>1</v>
      </c>
      <c r="G1018" s="18">
        <v>1.05</v>
      </c>
      <c r="H1018" s="18">
        <v>0</v>
      </c>
      <c r="I1018" s="18">
        <v>0</v>
      </c>
      <c r="J1018" s="15">
        <f t="shared" si="33"/>
        <v>1.05</v>
      </c>
      <c r="K1018" s="14"/>
      <c r="L1018" s="14"/>
      <c r="M1018" s="14"/>
    </row>
    <row r="1019" spans="1:13" x14ac:dyDescent="0.3">
      <c r="A1019" s="14"/>
      <c r="B1019" s="14"/>
      <c r="C1019" s="13" t="s">
        <v>26</v>
      </c>
      <c r="D1019" s="26"/>
      <c r="E1019" s="13" t="s">
        <v>17</v>
      </c>
      <c r="F1019" s="17">
        <v>3</v>
      </c>
      <c r="G1019" s="18">
        <v>1</v>
      </c>
      <c r="H1019" s="18">
        <v>0</v>
      </c>
      <c r="I1019" s="18">
        <v>0</v>
      </c>
      <c r="J1019" s="15">
        <f t="shared" si="33"/>
        <v>3</v>
      </c>
      <c r="K1019" s="14"/>
      <c r="L1019" s="14"/>
      <c r="M1019" s="14"/>
    </row>
    <row r="1020" spans="1:13" x14ac:dyDescent="0.3">
      <c r="A1020" s="14"/>
      <c r="B1020" s="14"/>
      <c r="C1020" s="13" t="s">
        <v>26</v>
      </c>
      <c r="D1020" s="26"/>
      <c r="E1020" s="13" t="s">
        <v>17</v>
      </c>
      <c r="F1020" s="17">
        <v>3</v>
      </c>
      <c r="G1020" s="18">
        <v>1</v>
      </c>
      <c r="H1020" s="18">
        <v>0</v>
      </c>
      <c r="I1020" s="18">
        <v>0</v>
      </c>
      <c r="J1020" s="15">
        <f t="shared" si="33"/>
        <v>3</v>
      </c>
      <c r="K1020" s="14"/>
      <c r="L1020" s="14"/>
      <c r="M1020" s="14"/>
    </row>
    <row r="1021" spans="1:13" x14ac:dyDescent="0.3">
      <c r="A1021" s="14"/>
      <c r="B1021" s="14"/>
      <c r="C1021" s="13" t="s">
        <v>26</v>
      </c>
      <c r="D1021" s="26"/>
      <c r="E1021" s="13" t="s">
        <v>17</v>
      </c>
      <c r="F1021" s="17">
        <v>1</v>
      </c>
      <c r="G1021" s="18">
        <v>5.0999999999999996</v>
      </c>
      <c r="H1021" s="18">
        <v>0</v>
      </c>
      <c r="I1021" s="18">
        <v>0</v>
      </c>
      <c r="J1021" s="15">
        <f t="shared" si="33"/>
        <v>5.0999999999999996</v>
      </c>
      <c r="K1021" s="14"/>
      <c r="L1021" s="14"/>
      <c r="M1021" s="14"/>
    </row>
    <row r="1022" spans="1:13" x14ac:dyDescent="0.3">
      <c r="A1022" s="14"/>
      <c r="B1022" s="14"/>
      <c r="C1022" s="13" t="s">
        <v>26</v>
      </c>
      <c r="D1022" s="26"/>
      <c r="E1022" s="13" t="s">
        <v>17</v>
      </c>
      <c r="F1022" s="17">
        <v>1</v>
      </c>
      <c r="G1022" s="18">
        <v>6.1</v>
      </c>
      <c r="H1022" s="18">
        <v>0</v>
      </c>
      <c r="I1022" s="18">
        <v>0</v>
      </c>
      <c r="J1022" s="15">
        <f t="shared" si="33"/>
        <v>6.1</v>
      </c>
      <c r="K1022" s="14"/>
      <c r="L1022" s="14"/>
      <c r="M1022" s="14"/>
    </row>
    <row r="1023" spans="1:13" x14ac:dyDescent="0.3">
      <c r="A1023" s="14"/>
      <c r="B1023" s="14"/>
      <c r="C1023" s="14"/>
      <c r="D1023" s="26"/>
      <c r="E1023" s="14"/>
      <c r="F1023" s="14"/>
      <c r="G1023" s="14"/>
      <c r="H1023" s="14"/>
      <c r="I1023" s="14"/>
      <c r="J1023" s="19" t="s">
        <v>592</v>
      </c>
      <c r="K1023" s="20">
        <f>SUM(J998:J1022)*1</f>
        <v>65.05</v>
      </c>
      <c r="L1023" s="18">
        <v>14.91</v>
      </c>
      <c r="M1023" s="20">
        <f>ROUND(K1023*L1023,2)</f>
        <v>969.9</v>
      </c>
    </row>
    <row r="1024" spans="1:13" ht="1.05" customHeight="1" x14ac:dyDescent="0.3">
      <c r="A1024" s="21"/>
      <c r="B1024" s="21"/>
      <c r="C1024" s="21"/>
      <c r="D1024" s="27"/>
      <c r="E1024" s="21"/>
      <c r="F1024" s="21"/>
      <c r="G1024" s="21"/>
      <c r="H1024" s="21"/>
      <c r="I1024" s="21"/>
      <c r="J1024" s="21"/>
      <c r="K1024" s="21"/>
      <c r="L1024" s="21"/>
      <c r="M1024" s="21"/>
    </row>
    <row r="1025" spans="1:13" x14ac:dyDescent="0.3">
      <c r="A1025" s="12" t="s">
        <v>593</v>
      </c>
      <c r="B1025" s="13" t="s">
        <v>22</v>
      </c>
      <c r="C1025" s="13" t="s">
        <v>203</v>
      </c>
      <c r="D1025" s="16" t="s">
        <v>594</v>
      </c>
      <c r="E1025" s="14"/>
      <c r="F1025" s="14"/>
      <c r="G1025" s="14"/>
      <c r="H1025" s="14"/>
      <c r="I1025" s="14"/>
      <c r="J1025" s="14"/>
      <c r="K1025" s="15">
        <f>K1031</f>
        <v>21.9</v>
      </c>
      <c r="L1025" s="15">
        <f>L1031</f>
        <v>3.73</v>
      </c>
      <c r="M1025" s="15">
        <f>M1031</f>
        <v>81.69</v>
      </c>
    </row>
    <row r="1026" spans="1:13" ht="32.4" x14ac:dyDescent="0.3">
      <c r="A1026" s="14"/>
      <c r="B1026" s="14"/>
      <c r="C1026" s="14"/>
      <c r="D1026" s="16" t="s">
        <v>595</v>
      </c>
      <c r="E1026" s="14"/>
      <c r="F1026" s="14"/>
      <c r="G1026" s="14"/>
      <c r="H1026" s="14"/>
      <c r="I1026" s="14"/>
      <c r="J1026" s="14"/>
      <c r="K1026" s="14"/>
      <c r="L1026" s="14"/>
      <c r="M1026" s="14"/>
    </row>
    <row r="1027" spans="1:13" x14ac:dyDescent="0.3">
      <c r="A1027" s="14"/>
      <c r="B1027" s="14"/>
      <c r="C1027" s="13" t="s">
        <v>26</v>
      </c>
      <c r="D1027" s="26"/>
      <c r="E1027" s="13" t="s">
        <v>17</v>
      </c>
      <c r="F1027" s="17">
        <v>1</v>
      </c>
      <c r="G1027" s="18">
        <v>5</v>
      </c>
      <c r="H1027" s="18">
        <v>0</v>
      </c>
      <c r="I1027" s="18">
        <v>0</v>
      </c>
      <c r="J1027" s="15">
        <f>OR(F1027&lt;&gt;0,G1027&lt;&gt;0,H1027&lt;&gt;0,I1027&lt;&gt;0)*(F1027 + (F1027 = 0))*(G1027 + (G1027 = 0))*(H1027 + (H1027 = 0))*(I1027 + (I1027 = 0))</f>
        <v>5</v>
      </c>
      <c r="K1027" s="14"/>
      <c r="L1027" s="14"/>
      <c r="M1027" s="14"/>
    </row>
    <row r="1028" spans="1:13" x14ac:dyDescent="0.3">
      <c r="A1028" s="14"/>
      <c r="B1028" s="14"/>
      <c r="C1028" s="13" t="s">
        <v>26</v>
      </c>
      <c r="D1028" s="26"/>
      <c r="E1028" s="13" t="s">
        <v>17</v>
      </c>
      <c r="F1028" s="17">
        <v>1</v>
      </c>
      <c r="G1028" s="18">
        <v>5.9</v>
      </c>
      <c r="H1028" s="18">
        <v>0</v>
      </c>
      <c r="I1028" s="18">
        <v>0</v>
      </c>
      <c r="J1028" s="15">
        <f>OR(F1028&lt;&gt;0,G1028&lt;&gt;0,H1028&lt;&gt;0,I1028&lt;&gt;0)*(F1028 + (F1028 = 0))*(G1028 + (G1028 = 0))*(H1028 + (H1028 = 0))*(I1028 + (I1028 = 0))</f>
        <v>5.9</v>
      </c>
      <c r="K1028" s="14"/>
      <c r="L1028" s="14"/>
      <c r="M1028" s="14"/>
    </row>
    <row r="1029" spans="1:13" x14ac:dyDescent="0.3">
      <c r="A1029" s="14"/>
      <c r="B1029" s="14"/>
      <c r="C1029" s="13" t="s">
        <v>26</v>
      </c>
      <c r="D1029" s="26"/>
      <c r="E1029" s="13" t="s">
        <v>17</v>
      </c>
      <c r="F1029" s="17">
        <v>1</v>
      </c>
      <c r="G1029" s="18">
        <v>5.5</v>
      </c>
      <c r="H1029" s="18">
        <v>0</v>
      </c>
      <c r="I1029" s="18">
        <v>0</v>
      </c>
      <c r="J1029" s="15">
        <f>OR(F1029&lt;&gt;0,G1029&lt;&gt;0,H1029&lt;&gt;0,I1029&lt;&gt;0)*(F1029 + (F1029 = 0))*(G1029 + (G1029 = 0))*(H1029 + (H1029 = 0))*(I1029 + (I1029 = 0))</f>
        <v>5.5</v>
      </c>
      <c r="K1029" s="14"/>
      <c r="L1029" s="14"/>
      <c r="M1029" s="14"/>
    </row>
    <row r="1030" spans="1:13" x14ac:dyDescent="0.3">
      <c r="A1030" s="14"/>
      <c r="B1030" s="14"/>
      <c r="C1030" s="13" t="s">
        <v>26</v>
      </c>
      <c r="D1030" s="26"/>
      <c r="E1030" s="13" t="s">
        <v>17</v>
      </c>
      <c r="F1030" s="17">
        <v>1</v>
      </c>
      <c r="G1030" s="18">
        <v>5.5</v>
      </c>
      <c r="H1030" s="18">
        <v>0</v>
      </c>
      <c r="I1030" s="18">
        <v>0</v>
      </c>
      <c r="J1030" s="15">
        <f>OR(F1030&lt;&gt;0,G1030&lt;&gt;0,H1030&lt;&gt;0,I1030&lt;&gt;0)*(F1030 + (F1030 = 0))*(G1030 + (G1030 = 0))*(H1030 + (H1030 = 0))*(I1030 + (I1030 = 0))</f>
        <v>5.5</v>
      </c>
      <c r="K1030" s="14"/>
      <c r="L1030" s="14"/>
      <c r="M1030" s="14"/>
    </row>
    <row r="1031" spans="1:13" x14ac:dyDescent="0.3">
      <c r="A1031" s="14"/>
      <c r="B1031" s="14"/>
      <c r="C1031" s="14"/>
      <c r="D1031" s="26"/>
      <c r="E1031" s="14"/>
      <c r="F1031" s="14"/>
      <c r="G1031" s="14"/>
      <c r="H1031" s="14"/>
      <c r="I1031" s="14"/>
      <c r="J1031" s="19" t="s">
        <v>596</v>
      </c>
      <c r="K1031" s="20">
        <f>SUM(J1027:J1030)*1</f>
        <v>21.9</v>
      </c>
      <c r="L1031" s="18">
        <v>3.73</v>
      </c>
      <c r="M1031" s="20">
        <f>ROUND(K1031*L1031,2)</f>
        <v>81.69</v>
      </c>
    </row>
    <row r="1032" spans="1:13" ht="1.05" customHeight="1" x14ac:dyDescent="0.3">
      <c r="A1032" s="21"/>
      <c r="B1032" s="21"/>
      <c r="C1032" s="21"/>
      <c r="D1032" s="27"/>
      <c r="E1032" s="21"/>
      <c r="F1032" s="21"/>
      <c r="G1032" s="21"/>
      <c r="H1032" s="21"/>
      <c r="I1032" s="21"/>
      <c r="J1032" s="21"/>
      <c r="K1032" s="21"/>
      <c r="L1032" s="21"/>
      <c r="M1032" s="21"/>
    </row>
    <row r="1033" spans="1:13" x14ac:dyDescent="0.3">
      <c r="A1033" s="12" t="s">
        <v>597</v>
      </c>
      <c r="B1033" s="13" t="s">
        <v>22</v>
      </c>
      <c r="C1033" s="13" t="s">
        <v>203</v>
      </c>
      <c r="D1033" s="16" t="s">
        <v>598</v>
      </c>
      <c r="E1033" s="14"/>
      <c r="F1033" s="14"/>
      <c r="G1033" s="14"/>
      <c r="H1033" s="14"/>
      <c r="I1033" s="14"/>
      <c r="J1033" s="14"/>
      <c r="K1033" s="15">
        <f>K1037</f>
        <v>170.2</v>
      </c>
      <c r="L1033" s="15">
        <f>L1037</f>
        <v>4.97</v>
      </c>
      <c r="M1033" s="15">
        <f>M1037</f>
        <v>845.89</v>
      </c>
    </row>
    <row r="1034" spans="1:13" ht="86.4" x14ac:dyDescent="0.3">
      <c r="A1034" s="14"/>
      <c r="B1034" s="14"/>
      <c r="C1034" s="14"/>
      <c r="D1034" s="16" t="s">
        <v>599</v>
      </c>
      <c r="E1034" s="14"/>
      <c r="F1034" s="14"/>
      <c r="G1034" s="14"/>
      <c r="H1034" s="14"/>
      <c r="I1034" s="14"/>
      <c r="J1034" s="14"/>
      <c r="K1034" s="14"/>
      <c r="L1034" s="14"/>
      <c r="M1034" s="14"/>
    </row>
    <row r="1035" spans="1:13" x14ac:dyDescent="0.3">
      <c r="A1035" s="14"/>
      <c r="B1035" s="14"/>
      <c r="C1035" s="13" t="s">
        <v>26</v>
      </c>
      <c r="D1035" s="26"/>
      <c r="E1035" s="13" t="s">
        <v>600</v>
      </c>
      <c r="F1035" s="17">
        <v>160.19999999999999</v>
      </c>
      <c r="G1035" s="18">
        <v>0</v>
      </c>
      <c r="H1035" s="18">
        <v>0</v>
      </c>
      <c r="I1035" s="18">
        <v>0</v>
      </c>
      <c r="J1035" s="15">
        <f>OR(F1035&lt;&gt;0,G1035&lt;&gt;0,H1035&lt;&gt;0,I1035&lt;&gt;0)*(F1035 + (F1035 = 0))*(G1035 + (G1035 = 0))*(H1035 + (H1035 = 0))*(I1035 + (I1035 = 0))</f>
        <v>160.19999999999999</v>
      </c>
      <c r="K1035" s="14"/>
      <c r="L1035" s="14"/>
      <c r="M1035" s="14"/>
    </row>
    <row r="1036" spans="1:13" x14ac:dyDescent="0.3">
      <c r="A1036" s="14"/>
      <c r="B1036" s="14"/>
      <c r="C1036" s="13" t="s">
        <v>26</v>
      </c>
      <c r="D1036" s="26"/>
      <c r="E1036" s="13" t="s">
        <v>601</v>
      </c>
      <c r="F1036" s="17">
        <v>10</v>
      </c>
      <c r="G1036" s="18">
        <v>0</v>
      </c>
      <c r="H1036" s="18">
        <v>0</v>
      </c>
      <c r="I1036" s="18">
        <v>0</v>
      </c>
      <c r="J1036" s="15">
        <f>OR(F1036&lt;&gt;0,G1036&lt;&gt;0,H1036&lt;&gt;0,I1036&lt;&gt;0)*(F1036 + (F1036 = 0))*(G1036 + (G1036 = 0))*(H1036 + (H1036 = 0))*(I1036 + (I1036 = 0))</f>
        <v>10</v>
      </c>
      <c r="K1036" s="14"/>
      <c r="L1036" s="14"/>
      <c r="M1036" s="14"/>
    </row>
    <row r="1037" spans="1:13" x14ac:dyDescent="0.3">
      <c r="A1037" s="14"/>
      <c r="B1037" s="14"/>
      <c r="C1037" s="14"/>
      <c r="D1037" s="26"/>
      <c r="E1037" s="14"/>
      <c r="F1037" s="14"/>
      <c r="G1037" s="14"/>
      <c r="H1037" s="14"/>
      <c r="I1037" s="14"/>
      <c r="J1037" s="19" t="s">
        <v>602</v>
      </c>
      <c r="K1037" s="20">
        <f>SUM(J1035:J1036)*1</f>
        <v>170.2</v>
      </c>
      <c r="L1037" s="18">
        <v>4.97</v>
      </c>
      <c r="M1037" s="20">
        <f>ROUND(K1037*L1037,2)</f>
        <v>845.89</v>
      </c>
    </row>
    <row r="1038" spans="1:13" ht="1.05" customHeight="1" x14ac:dyDescent="0.3">
      <c r="A1038" s="21"/>
      <c r="B1038" s="21"/>
      <c r="C1038" s="21"/>
      <c r="D1038" s="27"/>
      <c r="E1038" s="21"/>
      <c r="F1038" s="21"/>
      <c r="G1038" s="21"/>
      <c r="H1038" s="21"/>
      <c r="I1038" s="21"/>
      <c r="J1038" s="21"/>
      <c r="K1038" s="21"/>
      <c r="L1038" s="21"/>
      <c r="M1038" s="21"/>
    </row>
    <row r="1039" spans="1:13" x14ac:dyDescent="0.3">
      <c r="A1039" s="12" t="s">
        <v>603</v>
      </c>
      <c r="B1039" s="13" t="s">
        <v>22</v>
      </c>
      <c r="C1039" s="13" t="s">
        <v>203</v>
      </c>
      <c r="D1039" s="16" t="s">
        <v>604</v>
      </c>
      <c r="E1039" s="14"/>
      <c r="F1039" s="14"/>
      <c r="G1039" s="14"/>
      <c r="H1039" s="14"/>
      <c r="I1039" s="14"/>
      <c r="J1039" s="14"/>
      <c r="K1039" s="15">
        <f>K1084</f>
        <v>160.19999999999999</v>
      </c>
      <c r="L1039" s="15">
        <f>L1084</f>
        <v>3.11</v>
      </c>
      <c r="M1039" s="15">
        <f>M1084</f>
        <v>498.22</v>
      </c>
    </row>
    <row r="1040" spans="1:13" ht="54" x14ac:dyDescent="0.3">
      <c r="A1040" s="14"/>
      <c r="B1040" s="14"/>
      <c r="C1040" s="14"/>
      <c r="D1040" s="16" t="s">
        <v>605</v>
      </c>
      <c r="E1040" s="14"/>
      <c r="F1040" s="14"/>
      <c r="G1040" s="14"/>
      <c r="H1040" s="14"/>
      <c r="I1040" s="14"/>
      <c r="J1040" s="14"/>
      <c r="K1040" s="14"/>
      <c r="L1040" s="14"/>
      <c r="M1040" s="14"/>
    </row>
    <row r="1041" spans="1:13" x14ac:dyDescent="0.3">
      <c r="A1041" s="14"/>
      <c r="B1041" s="14"/>
      <c r="C1041" s="13" t="s">
        <v>26</v>
      </c>
      <c r="D1041" s="26"/>
      <c r="E1041" s="13" t="s">
        <v>606</v>
      </c>
      <c r="F1041" s="17"/>
      <c r="G1041" s="18"/>
      <c r="H1041" s="18"/>
      <c r="I1041" s="18"/>
      <c r="J1041" s="15">
        <f t="shared" ref="J1041:J1083" si="34">OR(F1041&lt;&gt;0,G1041&lt;&gt;0,H1041&lt;&gt;0,I1041&lt;&gt;0)*(F1041 + (F1041 = 0))*(G1041 + (G1041 = 0))*(H1041 + (H1041 = 0))*(I1041 + (I1041 = 0))</f>
        <v>0</v>
      </c>
      <c r="K1041" s="14"/>
      <c r="L1041" s="14"/>
      <c r="M1041" s="14"/>
    </row>
    <row r="1042" spans="1:13" x14ac:dyDescent="0.3">
      <c r="A1042" s="14"/>
      <c r="B1042" s="14"/>
      <c r="C1042" s="13" t="s">
        <v>26</v>
      </c>
      <c r="D1042" s="26"/>
      <c r="E1042" s="13" t="s">
        <v>17</v>
      </c>
      <c r="F1042" s="17">
        <v>1</v>
      </c>
      <c r="G1042" s="18">
        <v>3.25</v>
      </c>
      <c r="H1042" s="18">
        <v>0</v>
      </c>
      <c r="I1042" s="18">
        <v>0</v>
      </c>
      <c r="J1042" s="15">
        <f t="shared" si="34"/>
        <v>3.25</v>
      </c>
      <c r="K1042" s="14"/>
      <c r="L1042" s="14"/>
      <c r="M1042" s="14"/>
    </row>
    <row r="1043" spans="1:13" x14ac:dyDescent="0.3">
      <c r="A1043" s="14"/>
      <c r="B1043" s="14"/>
      <c r="C1043" s="13" t="s">
        <v>26</v>
      </c>
      <c r="D1043" s="26"/>
      <c r="E1043" s="13" t="s">
        <v>17</v>
      </c>
      <c r="F1043" s="17">
        <v>1</v>
      </c>
      <c r="G1043" s="18">
        <v>2.1</v>
      </c>
      <c r="H1043" s="18">
        <v>0</v>
      </c>
      <c r="I1043" s="18">
        <v>0</v>
      </c>
      <c r="J1043" s="15">
        <f t="shared" si="34"/>
        <v>2.1</v>
      </c>
      <c r="K1043" s="14"/>
      <c r="L1043" s="14"/>
      <c r="M1043" s="14"/>
    </row>
    <row r="1044" spans="1:13" x14ac:dyDescent="0.3">
      <c r="A1044" s="14"/>
      <c r="B1044" s="14"/>
      <c r="C1044" s="13" t="s">
        <v>26</v>
      </c>
      <c r="D1044" s="26"/>
      <c r="E1044" s="13" t="s">
        <v>17</v>
      </c>
      <c r="F1044" s="17">
        <v>1</v>
      </c>
      <c r="G1044" s="18">
        <v>3.5</v>
      </c>
      <c r="H1044" s="18">
        <v>0</v>
      </c>
      <c r="I1044" s="18">
        <v>0</v>
      </c>
      <c r="J1044" s="15">
        <f t="shared" si="34"/>
        <v>3.5</v>
      </c>
      <c r="K1044" s="14"/>
      <c r="L1044" s="14"/>
      <c r="M1044" s="14"/>
    </row>
    <row r="1045" spans="1:13" x14ac:dyDescent="0.3">
      <c r="A1045" s="14"/>
      <c r="B1045" s="14"/>
      <c r="C1045" s="13" t="s">
        <v>26</v>
      </c>
      <c r="D1045" s="26"/>
      <c r="E1045" s="13" t="s">
        <v>17</v>
      </c>
      <c r="F1045" s="17">
        <v>1</v>
      </c>
      <c r="G1045" s="18">
        <v>1.5</v>
      </c>
      <c r="H1045" s="18">
        <v>0</v>
      </c>
      <c r="I1045" s="18">
        <v>0</v>
      </c>
      <c r="J1045" s="15">
        <f t="shared" si="34"/>
        <v>1.5</v>
      </c>
      <c r="K1045" s="14"/>
      <c r="L1045" s="14"/>
      <c r="M1045" s="14"/>
    </row>
    <row r="1046" spans="1:13" x14ac:dyDescent="0.3">
      <c r="A1046" s="14"/>
      <c r="B1046" s="14"/>
      <c r="C1046" s="13" t="s">
        <v>26</v>
      </c>
      <c r="D1046" s="26"/>
      <c r="E1046" s="13" t="s">
        <v>17</v>
      </c>
      <c r="F1046" s="17">
        <v>1</v>
      </c>
      <c r="G1046" s="18">
        <v>1.7</v>
      </c>
      <c r="H1046" s="18">
        <v>0</v>
      </c>
      <c r="I1046" s="18">
        <v>0</v>
      </c>
      <c r="J1046" s="15">
        <f t="shared" si="34"/>
        <v>1.7</v>
      </c>
      <c r="K1046" s="14"/>
      <c r="L1046" s="14"/>
      <c r="M1046" s="14"/>
    </row>
    <row r="1047" spans="1:13" x14ac:dyDescent="0.3">
      <c r="A1047" s="14"/>
      <c r="B1047" s="14"/>
      <c r="C1047" s="13" t="s">
        <v>26</v>
      </c>
      <c r="D1047" s="26"/>
      <c r="E1047" s="13" t="s">
        <v>17</v>
      </c>
      <c r="F1047" s="17">
        <v>1</v>
      </c>
      <c r="G1047" s="18">
        <v>2.2999999999999998</v>
      </c>
      <c r="H1047" s="18">
        <v>0</v>
      </c>
      <c r="I1047" s="18">
        <v>0</v>
      </c>
      <c r="J1047" s="15">
        <f t="shared" si="34"/>
        <v>2.2999999999999998</v>
      </c>
      <c r="K1047" s="14"/>
      <c r="L1047" s="14"/>
      <c r="M1047" s="14"/>
    </row>
    <row r="1048" spans="1:13" x14ac:dyDescent="0.3">
      <c r="A1048" s="14"/>
      <c r="B1048" s="14"/>
      <c r="C1048" s="13" t="s">
        <v>26</v>
      </c>
      <c r="D1048" s="26"/>
      <c r="E1048" s="13" t="s">
        <v>17</v>
      </c>
      <c r="F1048" s="17">
        <v>1</v>
      </c>
      <c r="G1048" s="18">
        <v>0.55000000000000004</v>
      </c>
      <c r="H1048" s="18">
        <v>0</v>
      </c>
      <c r="I1048" s="18">
        <v>0</v>
      </c>
      <c r="J1048" s="15">
        <f t="shared" si="34"/>
        <v>0.55000000000000004</v>
      </c>
      <c r="K1048" s="14"/>
      <c r="L1048" s="14"/>
      <c r="M1048" s="14"/>
    </row>
    <row r="1049" spans="1:13" x14ac:dyDescent="0.3">
      <c r="A1049" s="14"/>
      <c r="B1049" s="14"/>
      <c r="C1049" s="13" t="s">
        <v>26</v>
      </c>
      <c r="D1049" s="26"/>
      <c r="E1049" s="13" t="s">
        <v>17</v>
      </c>
      <c r="F1049" s="17">
        <v>1</v>
      </c>
      <c r="G1049" s="18">
        <v>3.2</v>
      </c>
      <c r="H1049" s="18">
        <v>0</v>
      </c>
      <c r="I1049" s="18">
        <v>0</v>
      </c>
      <c r="J1049" s="15">
        <f t="shared" si="34"/>
        <v>3.2</v>
      </c>
      <c r="K1049" s="14"/>
      <c r="L1049" s="14"/>
      <c r="M1049" s="14"/>
    </row>
    <row r="1050" spans="1:13" x14ac:dyDescent="0.3">
      <c r="A1050" s="14"/>
      <c r="B1050" s="14"/>
      <c r="C1050" s="13" t="s">
        <v>26</v>
      </c>
      <c r="D1050" s="26"/>
      <c r="E1050" s="13" t="s">
        <v>17</v>
      </c>
      <c r="F1050" s="17">
        <v>1</v>
      </c>
      <c r="G1050" s="18">
        <v>1.4</v>
      </c>
      <c r="H1050" s="18">
        <v>0</v>
      </c>
      <c r="I1050" s="18">
        <v>0</v>
      </c>
      <c r="J1050" s="15">
        <f t="shared" si="34"/>
        <v>1.4</v>
      </c>
      <c r="K1050" s="14"/>
      <c r="L1050" s="14"/>
      <c r="M1050" s="14"/>
    </row>
    <row r="1051" spans="1:13" x14ac:dyDescent="0.3">
      <c r="A1051" s="14"/>
      <c r="B1051" s="14"/>
      <c r="C1051" s="13" t="s">
        <v>26</v>
      </c>
      <c r="D1051" s="26"/>
      <c r="E1051" s="13" t="s">
        <v>17</v>
      </c>
      <c r="F1051" s="17">
        <v>1</v>
      </c>
      <c r="G1051" s="18">
        <v>2.2000000000000002</v>
      </c>
      <c r="H1051" s="18">
        <v>0</v>
      </c>
      <c r="I1051" s="18">
        <v>0</v>
      </c>
      <c r="J1051" s="15">
        <f t="shared" si="34"/>
        <v>2.2000000000000002</v>
      </c>
      <c r="K1051" s="14"/>
      <c r="L1051" s="14"/>
      <c r="M1051" s="14"/>
    </row>
    <row r="1052" spans="1:13" x14ac:dyDescent="0.3">
      <c r="A1052" s="14"/>
      <c r="B1052" s="14"/>
      <c r="C1052" s="13" t="s">
        <v>26</v>
      </c>
      <c r="D1052" s="26"/>
      <c r="E1052" s="13" t="s">
        <v>17</v>
      </c>
      <c r="F1052" s="17">
        <v>1</v>
      </c>
      <c r="G1052" s="18">
        <v>0.4</v>
      </c>
      <c r="H1052" s="18">
        <v>0</v>
      </c>
      <c r="I1052" s="18">
        <v>0</v>
      </c>
      <c r="J1052" s="15">
        <f t="shared" si="34"/>
        <v>0.4</v>
      </c>
      <c r="K1052" s="14"/>
      <c r="L1052" s="14"/>
      <c r="M1052" s="14"/>
    </row>
    <row r="1053" spans="1:13" x14ac:dyDescent="0.3">
      <c r="A1053" s="14"/>
      <c r="B1053" s="14"/>
      <c r="C1053" s="13" t="s">
        <v>26</v>
      </c>
      <c r="D1053" s="26"/>
      <c r="E1053" s="13" t="s">
        <v>17</v>
      </c>
      <c r="F1053" s="17">
        <v>1</v>
      </c>
      <c r="G1053" s="18">
        <v>4.95</v>
      </c>
      <c r="H1053" s="18">
        <v>0</v>
      </c>
      <c r="I1053" s="18">
        <v>0</v>
      </c>
      <c r="J1053" s="15">
        <f t="shared" si="34"/>
        <v>4.95</v>
      </c>
      <c r="K1053" s="14"/>
      <c r="L1053" s="14"/>
      <c r="M1053" s="14"/>
    </row>
    <row r="1054" spans="1:13" x14ac:dyDescent="0.3">
      <c r="A1054" s="14"/>
      <c r="B1054" s="14"/>
      <c r="C1054" s="13" t="s">
        <v>26</v>
      </c>
      <c r="D1054" s="26"/>
      <c r="E1054" s="13" t="s">
        <v>17</v>
      </c>
      <c r="F1054" s="17">
        <v>1</v>
      </c>
      <c r="G1054" s="18">
        <v>1.5</v>
      </c>
      <c r="H1054" s="18">
        <v>0</v>
      </c>
      <c r="I1054" s="18">
        <v>0</v>
      </c>
      <c r="J1054" s="15">
        <f t="shared" si="34"/>
        <v>1.5</v>
      </c>
      <c r="K1054" s="14"/>
      <c r="L1054" s="14"/>
      <c r="M1054" s="14"/>
    </row>
    <row r="1055" spans="1:13" x14ac:dyDescent="0.3">
      <c r="A1055" s="14"/>
      <c r="B1055" s="14"/>
      <c r="C1055" s="13" t="s">
        <v>26</v>
      </c>
      <c r="D1055" s="26"/>
      <c r="E1055" s="13" t="s">
        <v>17</v>
      </c>
      <c r="F1055" s="17">
        <v>1</v>
      </c>
      <c r="G1055" s="18">
        <v>8.3000000000000007</v>
      </c>
      <c r="H1055" s="18">
        <v>0</v>
      </c>
      <c r="I1055" s="18">
        <v>0</v>
      </c>
      <c r="J1055" s="15">
        <f t="shared" si="34"/>
        <v>8.3000000000000007</v>
      </c>
      <c r="K1055" s="14"/>
      <c r="L1055" s="14"/>
      <c r="M1055" s="14"/>
    </row>
    <row r="1056" spans="1:13" x14ac:dyDescent="0.3">
      <c r="A1056" s="14"/>
      <c r="B1056" s="14"/>
      <c r="C1056" s="13" t="s">
        <v>26</v>
      </c>
      <c r="D1056" s="26"/>
      <c r="E1056" s="13" t="s">
        <v>17</v>
      </c>
      <c r="F1056" s="17">
        <v>1</v>
      </c>
      <c r="G1056" s="18">
        <v>4.9000000000000004</v>
      </c>
      <c r="H1056" s="18">
        <v>0</v>
      </c>
      <c r="I1056" s="18">
        <v>0</v>
      </c>
      <c r="J1056" s="15">
        <f t="shared" si="34"/>
        <v>4.9000000000000004</v>
      </c>
      <c r="K1056" s="14"/>
      <c r="L1056" s="14"/>
      <c r="M1056" s="14"/>
    </row>
    <row r="1057" spans="1:13" x14ac:dyDescent="0.3">
      <c r="A1057" s="14"/>
      <c r="B1057" s="14"/>
      <c r="C1057" s="13" t="s">
        <v>26</v>
      </c>
      <c r="D1057" s="26"/>
      <c r="E1057" s="13" t="s">
        <v>17</v>
      </c>
      <c r="F1057" s="17">
        <v>1</v>
      </c>
      <c r="G1057" s="18">
        <v>3.1</v>
      </c>
      <c r="H1057" s="18">
        <v>0</v>
      </c>
      <c r="I1057" s="18">
        <v>0</v>
      </c>
      <c r="J1057" s="15">
        <f t="shared" si="34"/>
        <v>3.1</v>
      </c>
      <c r="K1057" s="14"/>
      <c r="L1057" s="14"/>
      <c r="M1057" s="14"/>
    </row>
    <row r="1058" spans="1:13" x14ac:dyDescent="0.3">
      <c r="A1058" s="14"/>
      <c r="B1058" s="14"/>
      <c r="C1058" s="13" t="s">
        <v>26</v>
      </c>
      <c r="D1058" s="26"/>
      <c r="E1058" s="13" t="s">
        <v>17</v>
      </c>
      <c r="F1058" s="17">
        <v>1</v>
      </c>
      <c r="G1058" s="18">
        <v>3.25</v>
      </c>
      <c r="H1058" s="18">
        <v>0</v>
      </c>
      <c r="I1058" s="18">
        <v>0</v>
      </c>
      <c r="J1058" s="15">
        <f t="shared" si="34"/>
        <v>3.25</v>
      </c>
      <c r="K1058" s="14"/>
      <c r="L1058" s="14"/>
      <c r="M1058" s="14"/>
    </row>
    <row r="1059" spans="1:13" x14ac:dyDescent="0.3">
      <c r="A1059" s="14"/>
      <c r="B1059" s="14"/>
      <c r="C1059" s="13" t="s">
        <v>26</v>
      </c>
      <c r="D1059" s="26"/>
      <c r="E1059" s="13" t="s">
        <v>17</v>
      </c>
      <c r="F1059" s="17">
        <v>1</v>
      </c>
      <c r="G1059" s="18">
        <v>6.3</v>
      </c>
      <c r="H1059" s="18">
        <v>0</v>
      </c>
      <c r="I1059" s="18">
        <v>0</v>
      </c>
      <c r="J1059" s="15">
        <f t="shared" si="34"/>
        <v>6.3</v>
      </c>
      <c r="K1059" s="14"/>
      <c r="L1059" s="14"/>
      <c r="M1059" s="14"/>
    </row>
    <row r="1060" spans="1:13" x14ac:dyDescent="0.3">
      <c r="A1060" s="14"/>
      <c r="B1060" s="14"/>
      <c r="C1060" s="13" t="s">
        <v>26</v>
      </c>
      <c r="D1060" s="26"/>
      <c r="E1060" s="13" t="s">
        <v>17</v>
      </c>
      <c r="F1060" s="17">
        <v>1</v>
      </c>
      <c r="G1060" s="18">
        <v>1.5</v>
      </c>
      <c r="H1060" s="18">
        <v>0</v>
      </c>
      <c r="I1060" s="18">
        <v>0</v>
      </c>
      <c r="J1060" s="15">
        <f t="shared" si="34"/>
        <v>1.5</v>
      </c>
      <c r="K1060" s="14"/>
      <c r="L1060" s="14"/>
      <c r="M1060" s="14"/>
    </row>
    <row r="1061" spans="1:13" x14ac:dyDescent="0.3">
      <c r="A1061" s="14"/>
      <c r="B1061" s="14"/>
      <c r="C1061" s="13" t="s">
        <v>26</v>
      </c>
      <c r="D1061" s="26"/>
      <c r="E1061" s="13" t="s">
        <v>17</v>
      </c>
      <c r="F1061" s="17">
        <v>1</v>
      </c>
      <c r="G1061" s="18">
        <v>2</v>
      </c>
      <c r="H1061" s="18">
        <v>0</v>
      </c>
      <c r="I1061" s="18">
        <v>0</v>
      </c>
      <c r="J1061" s="15">
        <f t="shared" si="34"/>
        <v>2</v>
      </c>
      <c r="K1061" s="14"/>
      <c r="L1061" s="14"/>
      <c r="M1061" s="14"/>
    </row>
    <row r="1062" spans="1:13" x14ac:dyDescent="0.3">
      <c r="A1062" s="14"/>
      <c r="B1062" s="14"/>
      <c r="C1062" s="13" t="s">
        <v>26</v>
      </c>
      <c r="D1062" s="26"/>
      <c r="E1062" s="13" t="s">
        <v>17</v>
      </c>
      <c r="F1062" s="17">
        <v>1</v>
      </c>
      <c r="G1062" s="18">
        <v>1.5</v>
      </c>
      <c r="H1062" s="18">
        <v>0</v>
      </c>
      <c r="I1062" s="18">
        <v>0</v>
      </c>
      <c r="J1062" s="15">
        <f t="shared" si="34"/>
        <v>1.5</v>
      </c>
      <c r="K1062" s="14"/>
      <c r="L1062" s="14"/>
      <c r="M1062" s="14"/>
    </row>
    <row r="1063" spans="1:13" x14ac:dyDescent="0.3">
      <c r="A1063" s="14"/>
      <c r="B1063" s="14"/>
      <c r="C1063" s="13" t="s">
        <v>26</v>
      </c>
      <c r="D1063" s="26"/>
      <c r="E1063" s="13" t="s">
        <v>17</v>
      </c>
      <c r="F1063" s="17">
        <v>1</v>
      </c>
      <c r="G1063" s="18">
        <v>5.35</v>
      </c>
      <c r="H1063" s="18">
        <v>0</v>
      </c>
      <c r="I1063" s="18">
        <v>0</v>
      </c>
      <c r="J1063" s="15">
        <f t="shared" si="34"/>
        <v>5.35</v>
      </c>
      <c r="K1063" s="14"/>
      <c r="L1063" s="14"/>
      <c r="M1063" s="14"/>
    </row>
    <row r="1064" spans="1:13" x14ac:dyDescent="0.3">
      <c r="A1064" s="14"/>
      <c r="B1064" s="14"/>
      <c r="C1064" s="13" t="s">
        <v>26</v>
      </c>
      <c r="D1064" s="26"/>
      <c r="E1064" s="13" t="s">
        <v>17</v>
      </c>
      <c r="F1064" s="17">
        <v>1</v>
      </c>
      <c r="G1064" s="18">
        <v>2.5</v>
      </c>
      <c r="H1064" s="18">
        <v>0</v>
      </c>
      <c r="I1064" s="18">
        <v>0</v>
      </c>
      <c r="J1064" s="15">
        <f t="shared" si="34"/>
        <v>2.5</v>
      </c>
      <c r="K1064" s="14"/>
      <c r="L1064" s="14"/>
      <c r="M1064" s="14"/>
    </row>
    <row r="1065" spans="1:13" x14ac:dyDescent="0.3">
      <c r="A1065" s="14"/>
      <c r="B1065" s="14"/>
      <c r="C1065" s="13" t="s">
        <v>26</v>
      </c>
      <c r="D1065" s="26"/>
      <c r="E1065" s="13" t="s">
        <v>17</v>
      </c>
      <c r="F1065" s="17">
        <v>2</v>
      </c>
      <c r="G1065" s="18">
        <v>1.8</v>
      </c>
      <c r="H1065" s="18">
        <v>0</v>
      </c>
      <c r="I1065" s="18">
        <v>0</v>
      </c>
      <c r="J1065" s="15">
        <f t="shared" si="34"/>
        <v>3.6</v>
      </c>
      <c r="K1065" s="14"/>
      <c r="L1065" s="14"/>
      <c r="M1065" s="14"/>
    </row>
    <row r="1066" spans="1:13" x14ac:dyDescent="0.3">
      <c r="A1066" s="14"/>
      <c r="B1066" s="14"/>
      <c r="C1066" s="13" t="s">
        <v>26</v>
      </c>
      <c r="D1066" s="26"/>
      <c r="E1066" s="13" t="s">
        <v>17</v>
      </c>
      <c r="F1066" s="17">
        <v>1</v>
      </c>
      <c r="G1066" s="18">
        <v>1.35</v>
      </c>
      <c r="H1066" s="18">
        <v>0</v>
      </c>
      <c r="I1066" s="18">
        <v>0</v>
      </c>
      <c r="J1066" s="15">
        <f t="shared" si="34"/>
        <v>1.35</v>
      </c>
      <c r="K1066" s="14"/>
      <c r="L1066" s="14"/>
      <c r="M1066" s="14"/>
    </row>
    <row r="1067" spans="1:13" x14ac:dyDescent="0.3">
      <c r="A1067" s="14"/>
      <c r="B1067" s="14"/>
      <c r="C1067" s="13" t="s">
        <v>26</v>
      </c>
      <c r="D1067" s="26"/>
      <c r="E1067" s="13" t="s">
        <v>17</v>
      </c>
      <c r="F1067" s="17">
        <v>4</v>
      </c>
      <c r="G1067" s="18">
        <v>1.5</v>
      </c>
      <c r="H1067" s="18">
        <v>0</v>
      </c>
      <c r="I1067" s="18">
        <v>0</v>
      </c>
      <c r="J1067" s="15">
        <f t="shared" si="34"/>
        <v>6</v>
      </c>
      <c r="K1067" s="14"/>
      <c r="L1067" s="14"/>
      <c r="M1067" s="14"/>
    </row>
    <row r="1068" spans="1:13" x14ac:dyDescent="0.3">
      <c r="A1068" s="14"/>
      <c r="B1068" s="14"/>
      <c r="C1068" s="13" t="s">
        <v>26</v>
      </c>
      <c r="D1068" s="26"/>
      <c r="E1068" s="13" t="s">
        <v>17</v>
      </c>
      <c r="F1068" s="17">
        <v>2</v>
      </c>
      <c r="G1068" s="18">
        <v>1</v>
      </c>
      <c r="H1068" s="18">
        <v>0</v>
      </c>
      <c r="I1068" s="18">
        <v>0</v>
      </c>
      <c r="J1068" s="15">
        <f t="shared" si="34"/>
        <v>2</v>
      </c>
      <c r="K1068" s="14"/>
      <c r="L1068" s="14"/>
      <c r="M1068" s="14"/>
    </row>
    <row r="1069" spans="1:13" x14ac:dyDescent="0.3">
      <c r="A1069" s="14"/>
      <c r="B1069" s="14"/>
      <c r="C1069" s="13" t="s">
        <v>26</v>
      </c>
      <c r="D1069" s="26"/>
      <c r="E1069" s="13" t="s">
        <v>17</v>
      </c>
      <c r="F1069" s="17">
        <v>1</v>
      </c>
      <c r="G1069" s="18">
        <v>6</v>
      </c>
      <c r="H1069" s="18">
        <v>0</v>
      </c>
      <c r="I1069" s="18">
        <v>0</v>
      </c>
      <c r="J1069" s="15">
        <f t="shared" si="34"/>
        <v>6</v>
      </c>
      <c r="K1069" s="14"/>
      <c r="L1069" s="14"/>
      <c r="M1069" s="14"/>
    </row>
    <row r="1070" spans="1:13" x14ac:dyDescent="0.3">
      <c r="A1070" s="14"/>
      <c r="B1070" s="14"/>
      <c r="C1070" s="13" t="s">
        <v>26</v>
      </c>
      <c r="D1070" s="26"/>
      <c r="E1070" s="13" t="s">
        <v>17</v>
      </c>
      <c r="F1070" s="17">
        <v>1</v>
      </c>
      <c r="G1070" s="18">
        <v>12.7</v>
      </c>
      <c r="H1070" s="18">
        <v>0</v>
      </c>
      <c r="I1070" s="18">
        <v>0</v>
      </c>
      <c r="J1070" s="15">
        <f t="shared" si="34"/>
        <v>12.7</v>
      </c>
      <c r="K1070" s="14"/>
      <c r="L1070" s="14"/>
      <c r="M1070" s="14"/>
    </row>
    <row r="1071" spans="1:13" x14ac:dyDescent="0.3">
      <c r="A1071" s="14"/>
      <c r="B1071" s="14"/>
      <c r="C1071" s="13" t="s">
        <v>26</v>
      </c>
      <c r="D1071" s="26"/>
      <c r="E1071" s="13" t="s">
        <v>17</v>
      </c>
      <c r="F1071" s="17">
        <v>1</v>
      </c>
      <c r="G1071" s="18">
        <v>6.55</v>
      </c>
      <c r="H1071" s="18">
        <v>0</v>
      </c>
      <c r="I1071" s="18">
        <v>0</v>
      </c>
      <c r="J1071" s="15">
        <f t="shared" si="34"/>
        <v>6.55</v>
      </c>
      <c r="K1071" s="14"/>
      <c r="L1071" s="14"/>
      <c r="M1071" s="14"/>
    </row>
    <row r="1072" spans="1:13" x14ac:dyDescent="0.3">
      <c r="A1072" s="14"/>
      <c r="B1072" s="14"/>
      <c r="C1072" s="13" t="s">
        <v>26</v>
      </c>
      <c r="D1072" s="26"/>
      <c r="E1072" s="13" t="s">
        <v>17</v>
      </c>
      <c r="F1072" s="17">
        <v>1</v>
      </c>
      <c r="G1072" s="18">
        <v>0.6</v>
      </c>
      <c r="H1072" s="18">
        <v>0</v>
      </c>
      <c r="I1072" s="18">
        <v>0</v>
      </c>
      <c r="J1072" s="15">
        <f t="shared" si="34"/>
        <v>0.6</v>
      </c>
      <c r="K1072" s="14"/>
      <c r="L1072" s="14"/>
      <c r="M1072" s="14"/>
    </row>
    <row r="1073" spans="1:13" x14ac:dyDescent="0.3">
      <c r="A1073" s="14"/>
      <c r="B1073" s="14"/>
      <c r="C1073" s="13" t="s">
        <v>26</v>
      </c>
      <c r="D1073" s="26"/>
      <c r="E1073" s="13" t="s">
        <v>17</v>
      </c>
      <c r="F1073" s="17">
        <v>1</v>
      </c>
      <c r="G1073" s="18">
        <v>7.2</v>
      </c>
      <c r="H1073" s="18">
        <v>0</v>
      </c>
      <c r="I1073" s="18">
        <v>0</v>
      </c>
      <c r="J1073" s="15">
        <f t="shared" si="34"/>
        <v>7.2</v>
      </c>
      <c r="K1073" s="14"/>
      <c r="L1073" s="14"/>
      <c r="M1073" s="14"/>
    </row>
    <row r="1074" spans="1:13" x14ac:dyDescent="0.3">
      <c r="A1074" s="14"/>
      <c r="B1074" s="14"/>
      <c r="C1074" s="13" t="s">
        <v>26</v>
      </c>
      <c r="D1074" s="26"/>
      <c r="E1074" s="13" t="s">
        <v>17</v>
      </c>
      <c r="F1074" s="17">
        <v>1</v>
      </c>
      <c r="G1074" s="18">
        <v>1.9</v>
      </c>
      <c r="H1074" s="18">
        <v>0</v>
      </c>
      <c r="I1074" s="18">
        <v>0</v>
      </c>
      <c r="J1074" s="15">
        <f t="shared" si="34"/>
        <v>1.9</v>
      </c>
      <c r="K1074" s="14"/>
      <c r="L1074" s="14"/>
      <c r="M1074" s="14"/>
    </row>
    <row r="1075" spans="1:13" x14ac:dyDescent="0.3">
      <c r="A1075" s="14"/>
      <c r="B1075" s="14"/>
      <c r="C1075" s="13" t="s">
        <v>26</v>
      </c>
      <c r="D1075" s="26"/>
      <c r="E1075" s="13" t="s">
        <v>17</v>
      </c>
      <c r="F1075" s="17">
        <v>1</v>
      </c>
      <c r="G1075" s="18">
        <v>0.8</v>
      </c>
      <c r="H1075" s="18">
        <v>0</v>
      </c>
      <c r="I1075" s="18">
        <v>0</v>
      </c>
      <c r="J1075" s="15">
        <f t="shared" si="34"/>
        <v>0.8</v>
      </c>
      <c r="K1075" s="14"/>
      <c r="L1075" s="14"/>
      <c r="M1075" s="14"/>
    </row>
    <row r="1076" spans="1:13" x14ac:dyDescent="0.3">
      <c r="A1076" s="14"/>
      <c r="B1076" s="14"/>
      <c r="C1076" s="13" t="s">
        <v>26</v>
      </c>
      <c r="D1076" s="26"/>
      <c r="E1076" s="13" t="s">
        <v>17</v>
      </c>
      <c r="F1076" s="17">
        <v>1</v>
      </c>
      <c r="G1076" s="18">
        <v>2.7</v>
      </c>
      <c r="H1076" s="18">
        <v>0</v>
      </c>
      <c r="I1076" s="18">
        <v>0</v>
      </c>
      <c r="J1076" s="15">
        <f t="shared" si="34"/>
        <v>2.7</v>
      </c>
      <c r="K1076" s="14"/>
      <c r="L1076" s="14"/>
      <c r="M1076" s="14"/>
    </row>
    <row r="1077" spans="1:13" x14ac:dyDescent="0.3">
      <c r="A1077" s="14"/>
      <c r="B1077" s="14"/>
      <c r="C1077" s="13" t="s">
        <v>26</v>
      </c>
      <c r="D1077" s="26"/>
      <c r="E1077" s="13" t="s">
        <v>17</v>
      </c>
      <c r="F1077" s="17">
        <v>1</v>
      </c>
      <c r="G1077" s="18">
        <v>4.5</v>
      </c>
      <c r="H1077" s="18">
        <v>0</v>
      </c>
      <c r="I1077" s="18">
        <v>0</v>
      </c>
      <c r="J1077" s="15">
        <f t="shared" si="34"/>
        <v>4.5</v>
      </c>
      <c r="K1077" s="14"/>
      <c r="L1077" s="14"/>
      <c r="M1077" s="14"/>
    </row>
    <row r="1078" spans="1:13" x14ac:dyDescent="0.3">
      <c r="A1078" s="14"/>
      <c r="B1078" s="14"/>
      <c r="C1078" s="13" t="s">
        <v>26</v>
      </c>
      <c r="D1078" s="26"/>
      <c r="E1078" s="13" t="s">
        <v>17</v>
      </c>
      <c r="F1078" s="17">
        <v>1</v>
      </c>
      <c r="G1078" s="18">
        <v>1.35</v>
      </c>
      <c r="H1078" s="18">
        <v>0</v>
      </c>
      <c r="I1078" s="18">
        <v>0</v>
      </c>
      <c r="J1078" s="15">
        <f t="shared" si="34"/>
        <v>1.35</v>
      </c>
      <c r="K1078" s="14"/>
      <c r="L1078" s="14"/>
      <c r="M1078" s="14"/>
    </row>
    <row r="1079" spans="1:13" x14ac:dyDescent="0.3">
      <c r="A1079" s="14"/>
      <c r="B1079" s="14"/>
      <c r="C1079" s="13" t="s">
        <v>26</v>
      </c>
      <c r="D1079" s="26"/>
      <c r="E1079" s="13" t="s">
        <v>17</v>
      </c>
      <c r="F1079" s="17">
        <v>1</v>
      </c>
      <c r="G1079" s="18">
        <v>13.65</v>
      </c>
      <c r="H1079" s="18">
        <v>0</v>
      </c>
      <c r="I1079" s="18">
        <v>0</v>
      </c>
      <c r="J1079" s="15">
        <f t="shared" si="34"/>
        <v>13.65</v>
      </c>
      <c r="K1079" s="14"/>
      <c r="L1079" s="14"/>
      <c r="M1079" s="14"/>
    </row>
    <row r="1080" spans="1:13" x14ac:dyDescent="0.3">
      <c r="A1080" s="14"/>
      <c r="B1080" s="14"/>
      <c r="C1080" s="13" t="s">
        <v>26</v>
      </c>
      <c r="D1080" s="26"/>
      <c r="E1080" s="13" t="s">
        <v>17</v>
      </c>
      <c r="F1080" s="17">
        <v>1</v>
      </c>
      <c r="G1080" s="18">
        <v>9.15</v>
      </c>
      <c r="H1080" s="18">
        <v>0</v>
      </c>
      <c r="I1080" s="18">
        <v>0</v>
      </c>
      <c r="J1080" s="15">
        <f t="shared" si="34"/>
        <v>9.15</v>
      </c>
      <c r="K1080" s="14"/>
      <c r="L1080" s="14"/>
      <c r="M1080" s="14"/>
    </row>
    <row r="1081" spans="1:13" x14ac:dyDescent="0.3">
      <c r="A1081" s="14"/>
      <c r="B1081" s="14"/>
      <c r="C1081" s="13" t="s">
        <v>26</v>
      </c>
      <c r="D1081" s="26"/>
      <c r="E1081" s="13" t="s">
        <v>17</v>
      </c>
      <c r="F1081" s="17">
        <v>1</v>
      </c>
      <c r="G1081" s="18">
        <v>3.9</v>
      </c>
      <c r="H1081" s="18">
        <v>0</v>
      </c>
      <c r="I1081" s="18">
        <v>0</v>
      </c>
      <c r="J1081" s="15">
        <f t="shared" si="34"/>
        <v>3.9</v>
      </c>
      <c r="K1081" s="14"/>
      <c r="L1081" s="14"/>
      <c r="M1081" s="14"/>
    </row>
    <row r="1082" spans="1:13" x14ac:dyDescent="0.3">
      <c r="A1082" s="14"/>
      <c r="B1082" s="14"/>
      <c r="C1082" s="13" t="s">
        <v>26</v>
      </c>
      <c r="D1082" s="26"/>
      <c r="E1082" s="13" t="s">
        <v>17</v>
      </c>
      <c r="F1082" s="17">
        <v>1</v>
      </c>
      <c r="G1082" s="18">
        <v>2.65</v>
      </c>
      <c r="H1082" s="18">
        <v>0</v>
      </c>
      <c r="I1082" s="18">
        <v>0</v>
      </c>
      <c r="J1082" s="15">
        <f t="shared" si="34"/>
        <v>2.65</v>
      </c>
      <c r="K1082" s="14"/>
      <c r="L1082" s="14"/>
      <c r="M1082" s="14"/>
    </row>
    <row r="1083" spans="1:13" x14ac:dyDescent="0.3">
      <c r="A1083" s="14"/>
      <c r="B1083" s="14"/>
      <c r="C1083" s="13" t="s">
        <v>26</v>
      </c>
      <c r="D1083" s="26"/>
      <c r="E1083" s="13" t="s">
        <v>17</v>
      </c>
      <c r="F1083" s="17">
        <v>1</v>
      </c>
      <c r="G1083" s="18">
        <v>6.35</v>
      </c>
      <c r="H1083" s="18">
        <v>0</v>
      </c>
      <c r="I1083" s="18">
        <v>0</v>
      </c>
      <c r="J1083" s="15">
        <f t="shared" si="34"/>
        <v>6.35</v>
      </c>
      <c r="K1083" s="14"/>
      <c r="L1083" s="14"/>
      <c r="M1083" s="14"/>
    </row>
    <row r="1084" spans="1:13" x14ac:dyDescent="0.3">
      <c r="A1084" s="14"/>
      <c r="B1084" s="14"/>
      <c r="C1084" s="14"/>
      <c r="D1084" s="26"/>
      <c r="E1084" s="14"/>
      <c r="F1084" s="14"/>
      <c r="G1084" s="14"/>
      <c r="H1084" s="14"/>
      <c r="I1084" s="14"/>
      <c r="J1084" s="19" t="s">
        <v>607</v>
      </c>
      <c r="K1084" s="20">
        <f>SUM(J1041:J1083)*1</f>
        <v>160.19999999999999</v>
      </c>
      <c r="L1084" s="18">
        <v>3.11</v>
      </c>
      <c r="M1084" s="20">
        <f>ROUND(K1084*L1084,2)</f>
        <v>498.22</v>
      </c>
    </row>
    <row r="1085" spans="1:13" ht="1.05" customHeight="1" x14ac:dyDescent="0.3">
      <c r="A1085" s="21"/>
      <c r="B1085" s="21"/>
      <c r="C1085" s="21"/>
      <c r="D1085" s="27"/>
      <c r="E1085" s="21"/>
      <c r="F1085" s="21"/>
      <c r="G1085" s="21"/>
      <c r="H1085" s="21"/>
      <c r="I1085" s="21"/>
      <c r="J1085" s="21"/>
      <c r="K1085" s="21"/>
      <c r="L1085" s="21"/>
      <c r="M1085" s="21"/>
    </row>
    <row r="1086" spans="1:13" x14ac:dyDescent="0.3">
      <c r="A1086" s="12" t="s">
        <v>608</v>
      </c>
      <c r="B1086" s="13" t="s">
        <v>22</v>
      </c>
      <c r="C1086" s="13" t="s">
        <v>203</v>
      </c>
      <c r="D1086" s="16" t="s">
        <v>609</v>
      </c>
      <c r="E1086" s="14"/>
      <c r="F1086" s="14"/>
      <c r="G1086" s="14"/>
      <c r="H1086" s="14"/>
      <c r="I1086" s="14"/>
      <c r="J1086" s="14"/>
      <c r="K1086" s="15">
        <f>K1095</f>
        <v>10</v>
      </c>
      <c r="L1086" s="15">
        <f>L1095</f>
        <v>11.48</v>
      </c>
      <c r="M1086" s="15">
        <f>M1095</f>
        <v>114.8</v>
      </c>
    </row>
    <row r="1087" spans="1:13" ht="43.2" x14ac:dyDescent="0.3">
      <c r="A1087" s="14"/>
      <c r="B1087" s="14"/>
      <c r="C1087" s="14"/>
      <c r="D1087" s="16" t="s">
        <v>610</v>
      </c>
      <c r="E1087" s="14"/>
      <c r="F1087" s="14"/>
      <c r="G1087" s="14"/>
      <c r="H1087" s="14"/>
      <c r="I1087" s="14"/>
      <c r="J1087" s="14"/>
      <c r="K1087" s="14"/>
      <c r="L1087" s="14"/>
      <c r="M1087" s="14"/>
    </row>
    <row r="1088" spans="1:13" x14ac:dyDescent="0.3">
      <c r="A1088" s="14"/>
      <c r="B1088" s="14"/>
      <c r="C1088" s="13" t="s">
        <v>26</v>
      </c>
      <c r="D1088" s="26"/>
      <c r="E1088" s="13" t="s">
        <v>601</v>
      </c>
      <c r="F1088" s="17"/>
      <c r="G1088" s="18"/>
      <c r="H1088" s="18"/>
      <c r="I1088" s="18"/>
      <c r="J1088" s="15">
        <f t="shared" ref="J1088:J1094" si="35">OR(F1088&lt;&gt;0,G1088&lt;&gt;0,H1088&lt;&gt;0,I1088&lt;&gt;0)*(F1088 + (F1088 = 0))*(G1088 + (G1088 = 0))*(H1088 + (H1088 = 0))*(I1088 + (I1088 = 0))</f>
        <v>0</v>
      </c>
      <c r="K1088" s="14"/>
      <c r="L1088" s="14"/>
      <c r="M1088" s="14"/>
    </row>
    <row r="1089" spans="1:13" x14ac:dyDescent="0.3">
      <c r="A1089" s="14"/>
      <c r="B1089" s="14"/>
      <c r="C1089" s="13" t="s">
        <v>26</v>
      </c>
      <c r="D1089" s="26"/>
      <c r="E1089" s="13" t="s">
        <v>611</v>
      </c>
      <c r="F1089" s="17">
        <v>1</v>
      </c>
      <c r="G1089" s="18">
        <v>10</v>
      </c>
      <c r="H1089" s="18">
        <v>0</v>
      </c>
      <c r="I1089" s="18">
        <v>0</v>
      </c>
      <c r="J1089" s="15">
        <f t="shared" si="35"/>
        <v>10</v>
      </c>
      <c r="K1089" s="14"/>
      <c r="L1089" s="14"/>
      <c r="M1089" s="14"/>
    </row>
    <row r="1090" spans="1:13" x14ac:dyDescent="0.3">
      <c r="A1090" s="14"/>
      <c r="B1090" s="14"/>
      <c r="C1090" s="13" t="s">
        <v>26</v>
      </c>
      <c r="D1090" s="26"/>
      <c r="E1090" s="13" t="s">
        <v>17</v>
      </c>
      <c r="F1090" s="17"/>
      <c r="G1090" s="18"/>
      <c r="H1090" s="18"/>
      <c r="I1090" s="18"/>
      <c r="J1090" s="15">
        <f t="shared" si="35"/>
        <v>0</v>
      </c>
      <c r="K1090" s="14"/>
      <c r="L1090" s="14"/>
      <c r="M1090" s="14"/>
    </row>
    <row r="1091" spans="1:13" x14ac:dyDescent="0.3">
      <c r="A1091" s="14"/>
      <c r="B1091" s="14"/>
      <c r="C1091" s="13" t="s">
        <v>26</v>
      </c>
      <c r="D1091" s="26"/>
      <c r="E1091" s="13" t="s">
        <v>17</v>
      </c>
      <c r="F1091" s="17"/>
      <c r="G1091" s="18"/>
      <c r="H1091" s="18"/>
      <c r="I1091" s="18"/>
      <c r="J1091" s="15">
        <f t="shared" si="35"/>
        <v>0</v>
      </c>
      <c r="K1091" s="14"/>
      <c r="L1091" s="14"/>
      <c r="M1091" s="14"/>
    </row>
    <row r="1092" spans="1:13" x14ac:dyDescent="0.3">
      <c r="A1092" s="14"/>
      <c r="B1092" s="14"/>
      <c r="C1092" s="13" t="s">
        <v>26</v>
      </c>
      <c r="D1092" s="26"/>
      <c r="E1092" s="13" t="s">
        <v>17</v>
      </c>
      <c r="F1092" s="17"/>
      <c r="G1092" s="18"/>
      <c r="H1092" s="18"/>
      <c r="I1092" s="18"/>
      <c r="J1092" s="15">
        <f t="shared" si="35"/>
        <v>0</v>
      </c>
      <c r="K1092" s="14"/>
      <c r="L1092" s="14"/>
      <c r="M1092" s="14"/>
    </row>
    <row r="1093" spans="1:13" x14ac:dyDescent="0.3">
      <c r="A1093" s="14"/>
      <c r="B1093" s="14"/>
      <c r="C1093" s="13" t="s">
        <v>26</v>
      </c>
      <c r="D1093" s="26"/>
      <c r="E1093" s="13" t="s">
        <v>17</v>
      </c>
      <c r="F1093" s="17"/>
      <c r="G1093" s="18"/>
      <c r="H1093" s="18"/>
      <c r="I1093" s="18"/>
      <c r="J1093" s="15">
        <f t="shared" si="35"/>
        <v>0</v>
      </c>
      <c r="K1093" s="14"/>
      <c r="L1093" s="14"/>
      <c r="M1093" s="14"/>
    </row>
    <row r="1094" spans="1:13" x14ac:dyDescent="0.3">
      <c r="A1094" s="14"/>
      <c r="B1094" s="14"/>
      <c r="C1094" s="13" t="s">
        <v>26</v>
      </c>
      <c r="D1094" s="26"/>
      <c r="E1094" s="13" t="s">
        <v>17</v>
      </c>
      <c r="F1094" s="17"/>
      <c r="G1094" s="18"/>
      <c r="H1094" s="18"/>
      <c r="I1094" s="18"/>
      <c r="J1094" s="15">
        <f t="shared" si="35"/>
        <v>0</v>
      </c>
      <c r="K1094" s="14"/>
      <c r="L1094" s="14"/>
      <c r="M1094" s="14"/>
    </row>
    <row r="1095" spans="1:13" x14ac:dyDescent="0.3">
      <c r="A1095" s="14"/>
      <c r="B1095" s="14"/>
      <c r="C1095" s="14"/>
      <c r="D1095" s="26"/>
      <c r="E1095" s="14"/>
      <c r="F1095" s="14"/>
      <c r="G1095" s="14"/>
      <c r="H1095" s="14"/>
      <c r="I1095" s="14"/>
      <c r="J1095" s="19" t="s">
        <v>612</v>
      </c>
      <c r="K1095" s="20">
        <f>SUM(J1088:J1094)*1</f>
        <v>10</v>
      </c>
      <c r="L1095" s="18">
        <v>11.48</v>
      </c>
      <c r="M1095" s="20">
        <f>ROUND(K1095*L1095,2)</f>
        <v>114.8</v>
      </c>
    </row>
    <row r="1096" spans="1:13" ht="1.05" customHeight="1" x14ac:dyDescent="0.3">
      <c r="A1096" s="21"/>
      <c r="B1096" s="21"/>
      <c r="C1096" s="21"/>
      <c r="D1096" s="27"/>
      <c r="E1096" s="21"/>
      <c r="F1096" s="21"/>
      <c r="G1096" s="21"/>
      <c r="H1096" s="21"/>
      <c r="I1096" s="21"/>
      <c r="J1096" s="21"/>
      <c r="K1096" s="21"/>
      <c r="L1096" s="21"/>
      <c r="M1096" s="21"/>
    </row>
    <row r="1097" spans="1:13" x14ac:dyDescent="0.3">
      <c r="A1097" s="12" t="s">
        <v>613</v>
      </c>
      <c r="B1097" s="13" t="s">
        <v>22</v>
      </c>
      <c r="C1097" s="13" t="s">
        <v>203</v>
      </c>
      <c r="D1097" s="16" t="s">
        <v>614</v>
      </c>
      <c r="E1097" s="14"/>
      <c r="F1097" s="14"/>
      <c r="G1097" s="14"/>
      <c r="H1097" s="14"/>
      <c r="I1097" s="14"/>
      <c r="J1097" s="14"/>
      <c r="K1097" s="15">
        <f>K1101</f>
        <v>170.2</v>
      </c>
      <c r="L1097" s="15">
        <f>L1101</f>
        <v>3.73</v>
      </c>
      <c r="M1097" s="15">
        <f>M1101</f>
        <v>634.85</v>
      </c>
    </row>
    <row r="1098" spans="1:13" ht="43.2" x14ac:dyDescent="0.3">
      <c r="A1098" s="14"/>
      <c r="B1098" s="14"/>
      <c r="C1098" s="14"/>
      <c r="D1098" s="16" t="s">
        <v>615</v>
      </c>
      <c r="E1098" s="14"/>
      <c r="F1098" s="14"/>
      <c r="G1098" s="14"/>
      <c r="H1098" s="14"/>
      <c r="I1098" s="14"/>
      <c r="J1098" s="14"/>
      <c r="K1098" s="14"/>
      <c r="L1098" s="14"/>
      <c r="M1098" s="14"/>
    </row>
    <row r="1099" spans="1:13" x14ac:dyDescent="0.3">
      <c r="A1099" s="14"/>
      <c r="B1099" s="14"/>
      <c r="C1099" s="13" t="s">
        <v>26</v>
      </c>
      <c r="D1099" s="26"/>
      <c r="E1099" s="13" t="s">
        <v>600</v>
      </c>
      <c r="F1099" s="17">
        <v>160.19999999999999</v>
      </c>
      <c r="G1099" s="18">
        <v>0</v>
      </c>
      <c r="H1099" s="18">
        <v>0</v>
      </c>
      <c r="I1099" s="18">
        <v>0</v>
      </c>
      <c r="J1099" s="15">
        <f>OR(F1099&lt;&gt;0,G1099&lt;&gt;0,H1099&lt;&gt;0,I1099&lt;&gt;0)*(F1099 + (F1099 = 0))*(G1099 + (G1099 = 0))*(H1099 + (H1099 = 0))*(I1099 + (I1099 = 0))</f>
        <v>160.19999999999999</v>
      </c>
      <c r="K1099" s="14"/>
      <c r="L1099" s="14"/>
      <c r="M1099" s="14"/>
    </row>
    <row r="1100" spans="1:13" x14ac:dyDescent="0.3">
      <c r="A1100" s="14"/>
      <c r="B1100" s="14"/>
      <c r="C1100" s="13" t="s">
        <v>26</v>
      </c>
      <c r="D1100" s="26"/>
      <c r="E1100" s="13" t="s">
        <v>601</v>
      </c>
      <c r="F1100" s="17">
        <v>10</v>
      </c>
      <c r="G1100" s="18">
        <v>0</v>
      </c>
      <c r="H1100" s="18">
        <v>0</v>
      </c>
      <c r="I1100" s="18">
        <v>0</v>
      </c>
      <c r="J1100" s="15">
        <f>OR(F1100&lt;&gt;0,G1100&lt;&gt;0,H1100&lt;&gt;0,I1100&lt;&gt;0)*(F1100 + (F1100 = 0))*(G1100 + (G1100 = 0))*(H1100 + (H1100 = 0))*(I1100 + (I1100 = 0))</f>
        <v>10</v>
      </c>
      <c r="K1100" s="14"/>
      <c r="L1100" s="14"/>
      <c r="M1100" s="14"/>
    </row>
    <row r="1101" spans="1:13" x14ac:dyDescent="0.3">
      <c r="A1101" s="14"/>
      <c r="B1101" s="14"/>
      <c r="C1101" s="14"/>
      <c r="D1101" s="26"/>
      <c r="E1101" s="14"/>
      <c r="F1101" s="14"/>
      <c r="G1101" s="14"/>
      <c r="H1101" s="14"/>
      <c r="I1101" s="14"/>
      <c r="J1101" s="19" t="s">
        <v>616</v>
      </c>
      <c r="K1101" s="20">
        <f>SUM(J1099:J1100)*1</f>
        <v>170.2</v>
      </c>
      <c r="L1101" s="18">
        <v>3.73</v>
      </c>
      <c r="M1101" s="20">
        <f>ROUND(K1101*L1101,2)</f>
        <v>634.85</v>
      </c>
    </row>
    <row r="1102" spans="1:13" ht="1.05" customHeight="1" x14ac:dyDescent="0.3">
      <c r="A1102" s="21"/>
      <c r="B1102" s="21"/>
      <c r="C1102" s="21"/>
      <c r="D1102" s="27"/>
      <c r="E1102" s="21"/>
      <c r="F1102" s="21"/>
      <c r="G1102" s="21"/>
      <c r="H1102" s="21"/>
      <c r="I1102" s="21"/>
      <c r="J1102" s="21"/>
      <c r="K1102" s="21"/>
      <c r="L1102" s="21"/>
      <c r="M1102" s="21"/>
    </row>
    <row r="1103" spans="1:13" x14ac:dyDescent="0.3">
      <c r="A1103" s="12" t="s">
        <v>617</v>
      </c>
      <c r="B1103" s="13" t="s">
        <v>22</v>
      </c>
      <c r="C1103" s="13" t="s">
        <v>203</v>
      </c>
      <c r="D1103" s="16" t="s">
        <v>618</v>
      </c>
      <c r="E1103" s="14"/>
      <c r="F1103" s="14"/>
      <c r="G1103" s="14"/>
      <c r="H1103" s="14"/>
      <c r="I1103" s="14"/>
      <c r="J1103" s="14"/>
      <c r="K1103" s="15">
        <f>K1107</f>
        <v>170.2</v>
      </c>
      <c r="L1103" s="15">
        <f>L1107</f>
        <v>6.21</v>
      </c>
      <c r="M1103" s="15">
        <f>M1107</f>
        <v>1056.94</v>
      </c>
    </row>
    <row r="1104" spans="1:13" ht="43.2" x14ac:dyDescent="0.3">
      <c r="A1104" s="14"/>
      <c r="B1104" s="14"/>
      <c r="C1104" s="14"/>
      <c r="D1104" s="16" t="s">
        <v>619</v>
      </c>
      <c r="E1104" s="14"/>
      <c r="F1104" s="14"/>
      <c r="G1104" s="14"/>
      <c r="H1104" s="14"/>
      <c r="I1104" s="14"/>
      <c r="J1104" s="14"/>
      <c r="K1104" s="14"/>
      <c r="L1104" s="14"/>
      <c r="M1104" s="14"/>
    </row>
    <row r="1105" spans="1:13" x14ac:dyDescent="0.3">
      <c r="A1105" s="14"/>
      <c r="B1105" s="14"/>
      <c r="C1105" s="13" t="s">
        <v>26</v>
      </c>
      <c r="D1105" s="26"/>
      <c r="E1105" s="13" t="s">
        <v>600</v>
      </c>
      <c r="F1105" s="17">
        <v>160.19999999999999</v>
      </c>
      <c r="G1105" s="18">
        <v>0</v>
      </c>
      <c r="H1105" s="18">
        <v>0</v>
      </c>
      <c r="I1105" s="18">
        <v>0</v>
      </c>
      <c r="J1105" s="15">
        <f>OR(F1105&lt;&gt;0,G1105&lt;&gt;0,H1105&lt;&gt;0,I1105&lt;&gt;0)*(F1105 + (F1105 = 0))*(G1105 + (G1105 = 0))*(H1105 + (H1105 = 0))*(I1105 + (I1105 = 0))</f>
        <v>160.19999999999999</v>
      </c>
      <c r="K1105" s="14"/>
      <c r="L1105" s="14"/>
      <c r="M1105" s="14"/>
    </row>
    <row r="1106" spans="1:13" x14ac:dyDescent="0.3">
      <c r="A1106" s="14"/>
      <c r="B1106" s="14"/>
      <c r="C1106" s="13" t="s">
        <v>26</v>
      </c>
      <c r="D1106" s="26"/>
      <c r="E1106" s="13" t="s">
        <v>601</v>
      </c>
      <c r="F1106" s="17">
        <v>10</v>
      </c>
      <c r="G1106" s="18">
        <v>0</v>
      </c>
      <c r="H1106" s="18">
        <v>0</v>
      </c>
      <c r="I1106" s="18">
        <v>0</v>
      </c>
      <c r="J1106" s="15">
        <f>OR(F1106&lt;&gt;0,G1106&lt;&gt;0,H1106&lt;&gt;0,I1106&lt;&gt;0)*(F1106 + (F1106 = 0))*(G1106 + (G1106 = 0))*(H1106 + (H1106 = 0))*(I1106 + (I1106 = 0))</f>
        <v>10</v>
      </c>
      <c r="K1106" s="14"/>
      <c r="L1106" s="14"/>
      <c r="M1106" s="14"/>
    </row>
    <row r="1107" spans="1:13" x14ac:dyDescent="0.3">
      <c r="A1107" s="14"/>
      <c r="B1107" s="14"/>
      <c r="C1107" s="14"/>
      <c r="D1107" s="26"/>
      <c r="E1107" s="14"/>
      <c r="F1107" s="14"/>
      <c r="G1107" s="14"/>
      <c r="H1107" s="14"/>
      <c r="I1107" s="14"/>
      <c r="J1107" s="19" t="s">
        <v>620</v>
      </c>
      <c r="K1107" s="20">
        <f>SUM(J1105:J1106)*1</f>
        <v>170.2</v>
      </c>
      <c r="L1107" s="18">
        <v>6.21</v>
      </c>
      <c r="M1107" s="20">
        <f>ROUND(K1107*L1107,2)</f>
        <v>1056.94</v>
      </c>
    </row>
    <row r="1108" spans="1:13" ht="1.05" customHeight="1" x14ac:dyDescent="0.3">
      <c r="A1108" s="21"/>
      <c r="B1108" s="21"/>
      <c r="C1108" s="21"/>
      <c r="D1108" s="27"/>
      <c r="E1108" s="21"/>
      <c r="F1108" s="21"/>
      <c r="G1108" s="21"/>
      <c r="H1108" s="21"/>
      <c r="I1108" s="21"/>
      <c r="J1108" s="21"/>
      <c r="K1108" s="21"/>
      <c r="L1108" s="21"/>
      <c r="M1108" s="21"/>
    </row>
    <row r="1109" spans="1:13" x14ac:dyDescent="0.3">
      <c r="A1109" s="12" t="s">
        <v>621</v>
      </c>
      <c r="B1109" s="13" t="s">
        <v>22</v>
      </c>
      <c r="C1109" s="13" t="s">
        <v>203</v>
      </c>
      <c r="D1109" s="16" t="s">
        <v>622</v>
      </c>
      <c r="E1109" s="14"/>
      <c r="F1109" s="14"/>
      <c r="G1109" s="14"/>
      <c r="H1109" s="14"/>
      <c r="I1109" s="14"/>
      <c r="J1109" s="14"/>
      <c r="K1109" s="15">
        <f>K1113</f>
        <v>170.2</v>
      </c>
      <c r="L1109" s="15">
        <f>L1113</f>
        <v>6.21</v>
      </c>
      <c r="M1109" s="15">
        <f>M1113</f>
        <v>1056.94</v>
      </c>
    </row>
    <row r="1110" spans="1:13" ht="32.4" x14ac:dyDescent="0.3">
      <c r="A1110" s="14"/>
      <c r="B1110" s="14"/>
      <c r="C1110" s="14"/>
      <c r="D1110" s="16" t="s">
        <v>623</v>
      </c>
      <c r="E1110" s="14"/>
      <c r="F1110" s="14"/>
      <c r="G1110" s="14"/>
      <c r="H1110" s="14"/>
      <c r="I1110" s="14"/>
      <c r="J1110" s="14"/>
      <c r="K1110" s="14"/>
      <c r="L1110" s="14"/>
      <c r="M1110" s="14"/>
    </row>
    <row r="1111" spans="1:13" x14ac:dyDescent="0.3">
      <c r="A1111" s="14"/>
      <c r="B1111" s="14"/>
      <c r="C1111" s="13" t="s">
        <v>26</v>
      </c>
      <c r="D1111" s="26"/>
      <c r="E1111" s="13" t="s">
        <v>600</v>
      </c>
      <c r="F1111" s="17">
        <v>160.19999999999999</v>
      </c>
      <c r="G1111" s="18">
        <v>0</v>
      </c>
      <c r="H1111" s="18">
        <v>0</v>
      </c>
      <c r="I1111" s="18">
        <v>0</v>
      </c>
      <c r="J1111" s="15">
        <f>OR(F1111&lt;&gt;0,G1111&lt;&gt;0,H1111&lt;&gt;0,I1111&lt;&gt;0)*(F1111 + (F1111 = 0))*(G1111 + (G1111 = 0))*(H1111 + (H1111 = 0))*(I1111 + (I1111 = 0))</f>
        <v>160.19999999999999</v>
      </c>
      <c r="K1111" s="14"/>
      <c r="L1111" s="14"/>
      <c r="M1111" s="14"/>
    </row>
    <row r="1112" spans="1:13" x14ac:dyDescent="0.3">
      <c r="A1112" s="14"/>
      <c r="B1112" s="14"/>
      <c r="C1112" s="13" t="s">
        <v>26</v>
      </c>
      <c r="D1112" s="26"/>
      <c r="E1112" s="13" t="s">
        <v>601</v>
      </c>
      <c r="F1112" s="17">
        <v>10</v>
      </c>
      <c r="G1112" s="18">
        <v>0</v>
      </c>
      <c r="H1112" s="18">
        <v>0</v>
      </c>
      <c r="I1112" s="18">
        <v>0</v>
      </c>
      <c r="J1112" s="15">
        <f>OR(F1112&lt;&gt;0,G1112&lt;&gt;0,H1112&lt;&gt;0,I1112&lt;&gt;0)*(F1112 + (F1112 = 0))*(G1112 + (G1112 = 0))*(H1112 + (H1112 = 0))*(I1112 + (I1112 = 0))</f>
        <v>10</v>
      </c>
      <c r="K1112" s="14"/>
      <c r="L1112" s="14"/>
      <c r="M1112" s="14"/>
    </row>
    <row r="1113" spans="1:13" x14ac:dyDescent="0.3">
      <c r="A1113" s="14"/>
      <c r="B1113" s="14"/>
      <c r="C1113" s="14"/>
      <c r="D1113" s="26"/>
      <c r="E1113" s="14"/>
      <c r="F1113" s="14"/>
      <c r="G1113" s="14"/>
      <c r="H1113" s="14"/>
      <c r="I1113" s="14"/>
      <c r="J1113" s="19" t="s">
        <v>624</v>
      </c>
      <c r="K1113" s="20">
        <f>SUM(J1111:J1112)*1</f>
        <v>170.2</v>
      </c>
      <c r="L1113" s="18">
        <v>6.21</v>
      </c>
      <c r="M1113" s="20">
        <f>ROUND(K1113*L1113,2)</f>
        <v>1056.94</v>
      </c>
    </row>
    <row r="1114" spans="1:13" ht="1.05" customHeight="1" x14ac:dyDescent="0.3">
      <c r="A1114" s="21"/>
      <c r="B1114" s="21"/>
      <c r="C1114" s="21"/>
      <c r="D1114" s="27"/>
      <c r="E1114" s="21"/>
      <c r="F1114" s="21"/>
      <c r="G1114" s="21"/>
      <c r="H1114" s="21"/>
      <c r="I1114" s="21"/>
      <c r="J1114" s="21"/>
      <c r="K1114" s="21"/>
      <c r="L1114" s="21"/>
      <c r="M1114" s="21"/>
    </row>
    <row r="1115" spans="1:13" x14ac:dyDescent="0.3">
      <c r="A1115" s="14"/>
      <c r="B1115" s="14"/>
      <c r="C1115" s="14"/>
      <c r="D1115" s="26"/>
      <c r="E1115" s="14"/>
      <c r="F1115" s="14"/>
      <c r="G1115" s="14"/>
      <c r="H1115" s="14"/>
      <c r="I1115" s="14"/>
      <c r="J1115" s="19" t="s">
        <v>625</v>
      </c>
      <c r="K1115" s="22">
        <v>1</v>
      </c>
      <c r="L1115" s="20">
        <f>M879+M887+M896+M920+M928+M953+M964+M970+M976+M981+M996+M1025+M1033+M1039+M1086+M1097+M1103+M1109</f>
        <v>57903.12</v>
      </c>
      <c r="M1115" s="20">
        <f>ROUND(K1115*L1115,2)</f>
        <v>57903.12</v>
      </c>
    </row>
    <row r="1116" spans="1:13" ht="1.05" customHeight="1" x14ac:dyDescent="0.3">
      <c r="A1116" s="21"/>
      <c r="B1116" s="21"/>
      <c r="C1116" s="21"/>
      <c r="D1116" s="27"/>
      <c r="E1116" s="21"/>
      <c r="F1116" s="21"/>
      <c r="G1116" s="21"/>
      <c r="H1116" s="21"/>
      <c r="I1116" s="21"/>
      <c r="J1116" s="21"/>
      <c r="K1116" s="21"/>
      <c r="L1116" s="21"/>
      <c r="M1116" s="21"/>
    </row>
    <row r="1117" spans="1:13" x14ac:dyDescent="0.3">
      <c r="A1117" s="5" t="s">
        <v>626</v>
      </c>
      <c r="B1117" s="5" t="s">
        <v>16</v>
      </c>
      <c r="C1117" s="5" t="s">
        <v>17</v>
      </c>
      <c r="D1117" s="24" t="s">
        <v>627</v>
      </c>
      <c r="E1117" s="6"/>
      <c r="F1117" s="6"/>
      <c r="G1117" s="6"/>
      <c r="H1117" s="6"/>
      <c r="I1117" s="6"/>
      <c r="J1117" s="6"/>
      <c r="K1117" s="7">
        <f>K1295</f>
        <v>1</v>
      </c>
      <c r="L1117" s="8">
        <f>L1295</f>
        <v>46658.64</v>
      </c>
      <c r="M1117" s="8">
        <f>M1295</f>
        <v>46658.64</v>
      </c>
    </row>
    <row r="1118" spans="1:13" ht="21.6" x14ac:dyDescent="0.3">
      <c r="A1118" s="12" t="s">
        <v>628</v>
      </c>
      <c r="B1118" s="13" t="s">
        <v>22</v>
      </c>
      <c r="C1118" s="13" t="s">
        <v>23</v>
      </c>
      <c r="D1118" s="16" t="s">
        <v>629</v>
      </c>
      <c r="E1118" s="14"/>
      <c r="F1118" s="14"/>
      <c r="G1118" s="14"/>
      <c r="H1118" s="14"/>
      <c r="I1118" s="14"/>
      <c r="J1118" s="14"/>
      <c r="K1118" s="15">
        <f>K1123</f>
        <v>19.95</v>
      </c>
      <c r="L1118" s="15">
        <f>L1123</f>
        <v>399.97</v>
      </c>
      <c r="M1118" s="15">
        <f>M1123</f>
        <v>7979.4</v>
      </c>
    </row>
    <row r="1119" spans="1:13" ht="216" x14ac:dyDescent="0.3">
      <c r="A1119" s="14"/>
      <c r="B1119" s="14"/>
      <c r="C1119" s="14"/>
      <c r="D1119" s="16" t="s">
        <v>630</v>
      </c>
      <c r="E1119" s="14"/>
      <c r="F1119" s="14"/>
      <c r="G1119" s="14"/>
      <c r="H1119" s="14"/>
      <c r="I1119" s="14"/>
      <c r="J1119" s="14"/>
      <c r="K1119" s="14"/>
      <c r="L1119" s="14"/>
      <c r="M1119" s="14"/>
    </row>
    <row r="1120" spans="1:13" x14ac:dyDescent="0.3">
      <c r="A1120" s="14"/>
      <c r="B1120" s="14"/>
      <c r="C1120" s="13" t="s">
        <v>26</v>
      </c>
      <c r="D1120" s="26"/>
      <c r="E1120" s="13" t="s">
        <v>631</v>
      </c>
      <c r="F1120" s="17">
        <v>1</v>
      </c>
      <c r="G1120" s="18">
        <v>1.74</v>
      </c>
      <c r="H1120" s="18">
        <v>0</v>
      </c>
      <c r="I1120" s="18">
        <v>2.5</v>
      </c>
      <c r="J1120" s="15">
        <f>OR(F1120&lt;&gt;0,G1120&lt;&gt;0,H1120&lt;&gt;0,I1120&lt;&gt;0)*(F1120 + (F1120 = 0))*(G1120 + (G1120 = 0))*(H1120 + (H1120 = 0))*(I1120 + (I1120 = 0))</f>
        <v>4.3499999999999996</v>
      </c>
      <c r="K1120" s="14"/>
      <c r="L1120" s="14"/>
      <c r="M1120" s="14"/>
    </row>
    <row r="1121" spans="1:13" x14ac:dyDescent="0.3">
      <c r="A1121" s="14"/>
      <c r="B1121" s="14"/>
      <c r="C1121" s="13" t="s">
        <v>26</v>
      </c>
      <c r="D1121" s="26"/>
      <c r="E1121" s="13" t="s">
        <v>632</v>
      </c>
      <c r="F1121" s="17">
        <v>1</v>
      </c>
      <c r="G1121" s="18">
        <v>6.3</v>
      </c>
      <c r="H1121" s="18">
        <v>0</v>
      </c>
      <c r="I1121" s="18">
        <v>1.5</v>
      </c>
      <c r="J1121" s="15">
        <f>OR(F1121&lt;&gt;0,G1121&lt;&gt;0,H1121&lt;&gt;0,I1121&lt;&gt;0)*(F1121 + (F1121 = 0))*(G1121 + (G1121 = 0))*(H1121 + (H1121 = 0))*(I1121 + (I1121 = 0))</f>
        <v>9.4499999999999993</v>
      </c>
      <c r="K1121" s="14"/>
      <c r="L1121" s="14"/>
      <c r="M1121" s="14"/>
    </row>
    <row r="1122" spans="1:13" x14ac:dyDescent="0.3">
      <c r="A1122" s="14"/>
      <c r="B1122" s="14"/>
      <c r="C1122" s="13" t="s">
        <v>26</v>
      </c>
      <c r="D1122" s="26"/>
      <c r="E1122" s="13" t="s">
        <v>633</v>
      </c>
      <c r="F1122" s="17">
        <v>1</v>
      </c>
      <c r="G1122" s="18">
        <v>4.0999999999999996</v>
      </c>
      <c r="H1122" s="18">
        <v>0</v>
      </c>
      <c r="I1122" s="18">
        <v>1.5</v>
      </c>
      <c r="J1122" s="15">
        <f>OR(F1122&lt;&gt;0,G1122&lt;&gt;0,H1122&lt;&gt;0,I1122&lt;&gt;0)*(F1122 + (F1122 = 0))*(G1122 + (G1122 = 0))*(H1122 + (H1122 = 0))*(I1122 + (I1122 = 0))</f>
        <v>6.15</v>
      </c>
      <c r="K1122" s="14"/>
      <c r="L1122" s="14"/>
      <c r="M1122" s="14"/>
    </row>
    <row r="1123" spans="1:13" x14ac:dyDescent="0.3">
      <c r="A1123" s="14"/>
      <c r="B1123" s="14"/>
      <c r="C1123" s="14"/>
      <c r="D1123" s="26"/>
      <c r="E1123" s="14"/>
      <c r="F1123" s="14"/>
      <c r="G1123" s="14"/>
      <c r="H1123" s="14"/>
      <c r="I1123" s="14"/>
      <c r="J1123" s="19" t="s">
        <v>634</v>
      </c>
      <c r="K1123" s="20">
        <f>SUM(J1120:J1122)*1</f>
        <v>19.95</v>
      </c>
      <c r="L1123" s="18">
        <v>399.97</v>
      </c>
      <c r="M1123" s="20">
        <f>ROUND(K1123*L1123,2)</f>
        <v>7979.4</v>
      </c>
    </row>
    <row r="1124" spans="1:13" ht="1.05" customHeight="1" x14ac:dyDescent="0.3">
      <c r="A1124" s="21"/>
      <c r="B1124" s="21"/>
      <c r="C1124" s="21"/>
      <c r="D1124" s="27"/>
      <c r="E1124" s="21"/>
      <c r="F1124" s="21"/>
      <c r="G1124" s="21"/>
      <c r="H1124" s="21"/>
      <c r="I1124" s="21"/>
      <c r="J1124" s="21"/>
      <c r="K1124" s="21"/>
      <c r="L1124" s="21"/>
      <c r="M1124" s="21"/>
    </row>
    <row r="1125" spans="1:13" x14ac:dyDescent="0.3">
      <c r="A1125" s="12" t="s">
        <v>635</v>
      </c>
      <c r="B1125" s="13" t="s">
        <v>22</v>
      </c>
      <c r="C1125" s="13" t="s">
        <v>23</v>
      </c>
      <c r="D1125" s="16" t="s">
        <v>636</v>
      </c>
      <c r="E1125" s="14"/>
      <c r="F1125" s="14"/>
      <c r="G1125" s="14"/>
      <c r="H1125" s="14"/>
      <c r="I1125" s="14"/>
      <c r="J1125" s="14"/>
      <c r="K1125" s="15">
        <f>K1130</f>
        <v>8.01</v>
      </c>
      <c r="L1125" s="15">
        <f>L1130</f>
        <v>347.8</v>
      </c>
      <c r="M1125" s="15">
        <f>M1130</f>
        <v>2785.88</v>
      </c>
    </row>
    <row r="1126" spans="1:13" ht="216" x14ac:dyDescent="0.3">
      <c r="A1126" s="14"/>
      <c r="B1126" s="14"/>
      <c r="C1126" s="14"/>
      <c r="D1126" s="16" t="s">
        <v>637</v>
      </c>
      <c r="E1126" s="14"/>
      <c r="F1126" s="14"/>
      <c r="G1126" s="14"/>
      <c r="H1126" s="14"/>
      <c r="I1126" s="14"/>
      <c r="J1126" s="14"/>
      <c r="K1126" s="14"/>
      <c r="L1126" s="14"/>
      <c r="M1126" s="14"/>
    </row>
    <row r="1127" spans="1:13" x14ac:dyDescent="0.3">
      <c r="A1127" s="14"/>
      <c r="B1127" s="14"/>
      <c r="C1127" s="13" t="s">
        <v>26</v>
      </c>
      <c r="D1127" s="26"/>
      <c r="E1127" s="13" t="s">
        <v>638</v>
      </c>
      <c r="F1127" s="17">
        <v>1</v>
      </c>
      <c r="G1127" s="18">
        <v>0.93</v>
      </c>
      <c r="H1127" s="18">
        <v>0</v>
      </c>
      <c r="I1127" s="18">
        <v>2.17</v>
      </c>
      <c r="J1127" s="15">
        <f>OR(F1127&lt;&gt;0,G1127&lt;&gt;0,H1127&lt;&gt;0,I1127&lt;&gt;0)*(F1127 + (F1127 = 0))*(G1127 + (G1127 = 0))*(H1127 + (H1127 = 0))*(I1127 + (I1127 = 0))</f>
        <v>2.02</v>
      </c>
      <c r="K1127" s="14"/>
      <c r="L1127" s="14"/>
      <c r="M1127" s="14"/>
    </row>
    <row r="1128" spans="1:13" x14ac:dyDescent="0.3">
      <c r="A1128" s="14"/>
      <c r="B1128" s="14"/>
      <c r="C1128" s="13" t="s">
        <v>26</v>
      </c>
      <c r="D1128" s="26"/>
      <c r="E1128" s="13" t="s">
        <v>639</v>
      </c>
      <c r="F1128" s="17">
        <v>1</v>
      </c>
      <c r="G1128" s="18">
        <v>1.9</v>
      </c>
      <c r="H1128" s="18">
        <v>0</v>
      </c>
      <c r="I1128" s="18">
        <v>2.4</v>
      </c>
      <c r="J1128" s="15">
        <f>OR(F1128&lt;&gt;0,G1128&lt;&gt;0,H1128&lt;&gt;0,I1128&lt;&gt;0)*(F1128 + (F1128 = 0))*(G1128 + (G1128 = 0))*(H1128 + (H1128 = 0))*(I1128 + (I1128 = 0))</f>
        <v>4.5599999999999996</v>
      </c>
      <c r="K1128" s="14"/>
      <c r="L1128" s="14"/>
      <c r="M1128" s="14"/>
    </row>
    <row r="1129" spans="1:13" x14ac:dyDescent="0.3">
      <c r="A1129" s="14"/>
      <c r="B1129" s="14"/>
      <c r="C1129" s="13" t="s">
        <v>26</v>
      </c>
      <c r="D1129" s="26"/>
      <c r="E1129" s="13" t="s">
        <v>640</v>
      </c>
      <c r="F1129" s="17">
        <v>1</v>
      </c>
      <c r="G1129" s="18">
        <v>1.1000000000000001</v>
      </c>
      <c r="H1129" s="18">
        <v>0</v>
      </c>
      <c r="I1129" s="18">
        <v>1.3</v>
      </c>
      <c r="J1129" s="15">
        <f>OR(F1129&lt;&gt;0,G1129&lt;&gt;0,H1129&lt;&gt;0,I1129&lt;&gt;0)*(F1129 + (F1129 = 0))*(G1129 + (G1129 = 0))*(H1129 + (H1129 = 0))*(I1129 + (I1129 = 0))</f>
        <v>1.43</v>
      </c>
      <c r="K1129" s="14"/>
      <c r="L1129" s="14"/>
      <c r="M1129" s="14"/>
    </row>
    <row r="1130" spans="1:13" x14ac:dyDescent="0.3">
      <c r="A1130" s="14"/>
      <c r="B1130" s="14"/>
      <c r="C1130" s="14"/>
      <c r="D1130" s="26"/>
      <c r="E1130" s="14"/>
      <c r="F1130" s="14"/>
      <c r="G1130" s="14"/>
      <c r="H1130" s="14"/>
      <c r="I1130" s="14"/>
      <c r="J1130" s="19" t="s">
        <v>641</v>
      </c>
      <c r="K1130" s="20">
        <f>SUM(J1127:J1129)*1</f>
        <v>8.01</v>
      </c>
      <c r="L1130" s="18">
        <v>347.8</v>
      </c>
      <c r="M1130" s="20">
        <f>ROUND(K1130*L1130,2)</f>
        <v>2785.88</v>
      </c>
    </row>
    <row r="1131" spans="1:13" ht="1.05" customHeight="1" x14ac:dyDescent="0.3">
      <c r="A1131" s="21"/>
      <c r="B1131" s="21"/>
      <c r="C1131" s="21"/>
      <c r="D1131" s="27"/>
      <c r="E1131" s="21"/>
      <c r="F1131" s="21"/>
      <c r="G1131" s="21"/>
      <c r="H1131" s="21"/>
      <c r="I1131" s="21"/>
      <c r="J1131" s="21"/>
      <c r="K1131" s="21"/>
      <c r="L1131" s="21"/>
      <c r="M1131" s="21"/>
    </row>
    <row r="1132" spans="1:13" ht="21.6" x14ac:dyDescent="0.3">
      <c r="A1132" s="12" t="s">
        <v>642</v>
      </c>
      <c r="B1132" s="13" t="s">
        <v>22</v>
      </c>
      <c r="C1132" s="13" t="s">
        <v>23</v>
      </c>
      <c r="D1132" s="16" t="s">
        <v>643</v>
      </c>
      <c r="E1132" s="14"/>
      <c r="F1132" s="14"/>
      <c r="G1132" s="14"/>
      <c r="H1132" s="14"/>
      <c r="I1132" s="14"/>
      <c r="J1132" s="14"/>
      <c r="K1132" s="15">
        <f>K1137</f>
        <v>19.95</v>
      </c>
      <c r="L1132" s="15">
        <f>L1137</f>
        <v>238.49</v>
      </c>
      <c r="M1132" s="15">
        <f>M1137</f>
        <v>4757.88</v>
      </c>
    </row>
    <row r="1133" spans="1:13" ht="205.2" x14ac:dyDescent="0.3">
      <c r="A1133" s="14"/>
      <c r="B1133" s="14"/>
      <c r="C1133" s="14"/>
      <c r="D1133" s="16" t="s">
        <v>644</v>
      </c>
      <c r="E1133" s="14"/>
      <c r="F1133" s="14"/>
      <c r="G1133" s="14"/>
      <c r="H1133" s="14"/>
      <c r="I1133" s="14"/>
      <c r="J1133" s="14"/>
      <c r="K1133" s="14"/>
      <c r="L1133" s="14"/>
      <c r="M1133" s="14"/>
    </row>
    <row r="1134" spans="1:13" x14ac:dyDescent="0.3">
      <c r="A1134" s="14"/>
      <c r="B1134" s="14"/>
      <c r="C1134" s="13" t="s">
        <v>26</v>
      </c>
      <c r="D1134" s="26"/>
      <c r="E1134" s="13" t="s">
        <v>631</v>
      </c>
      <c r="F1134" s="17">
        <v>1</v>
      </c>
      <c r="G1134" s="18">
        <v>1.74</v>
      </c>
      <c r="H1134" s="18">
        <v>0</v>
      </c>
      <c r="I1134" s="18">
        <v>2.5</v>
      </c>
      <c r="J1134" s="15">
        <f>OR(F1134&lt;&gt;0,G1134&lt;&gt;0,H1134&lt;&gt;0,I1134&lt;&gt;0)*(F1134 + (F1134 = 0))*(G1134 + (G1134 = 0))*(H1134 + (H1134 = 0))*(I1134 + (I1134 = 0))</f>
        <v>4.3499999999999996</v>
      </c>
      <c r="K1134" s="14"/>
      <c r="L1134" s="14"/>
      <c r="M1134" s="14"/>
    </row>
    <row r="1135" spans="1:13" x14ac:dyDescent="0.3">
      <c r="A1135" s="14"/>
      <c r="B1135" s="14"/>
      <c r="C1135" s="13" t="s">
        <v>26</v>
      </c>
      <c r="D1135" s="26"/>
      <c r="E1135" s="13" t="s">
        <v>632</v>
      </c>
      <c r="F1135" s="17">
        <v>1</v>
      </c>
      <c r="G1135" s="18">
        <v>6.3</v>
      </c>
      <c r="H1135" s="18">
        <v>0</v>
      </c>
      <c r="I1135" s="18">
        <v>1.5</v>
      </c>
      <c r="J1135" s="15">
        <f>OR(F1135&lt;&gt;0,G1135&lt;&gt;0,H1135&lt;&gt;0,I1135&lt;&gt;0)*(F1135 + (F1135 = 0))*(G1135 + (G1135 = 0))*(H1135 + (H1135 = 0))*(I1135 + (I1135 = 0))</f>
        <v>9.4499999999999993</v>
      </c>
      <c r="K1135" s="14"/>
      <c r="L1135" s="14"/>
      <c r="M1135" s="14"/>
    </row>
    <row r="1136" spans="1:13" x14ac:dyDescent="0.3">
      <c r="A1136" s="14"/>
      <c r="B1136" s="14"/>
      <c r="C1136" s="13" t="s">
        <v>26</v>
      </c>
      <c r="D1136" s="26"/>
      <c r="E1136" s="13" t="s">
        <v>633</v>
      </c>
      <c r="F1136" s="17">
        <v>1</v>
      </c>
      <c r="G1136" s="18">
        <v>4.0999999999999996</v>
      </c>
      <c r="H1136" s="18">
        <v>0</v>
      </c>
      <c r="I1136" s="18">
        <v>1.5</v>
      </c>
      <c r="J1136" s="15">
        <f>OR(F1136&lt;&gt;0,G1136&lt;&gt;0,H1136&lt;&gt;0,I1136&lt;&gt;0)*(F1136 + (F1136 = 0))*(G1136 + (G1136 = 0))*(H1136 + (H1136 = 0))*(I1136 + (I1136 = 0))</f>
        <v>6.15</v>
      </c>
      <c r="K1136" s="14"/>
      <c r="L1136" s="14"/>
      <c r="M1136" s="14"/>
    </row>
    <row r="1137" spans="1:13" x14ac:dyDescent="0.3">
      <c r="A1137" s="14"/>
      <c r="B1137" s="14"/>
      <c r="C1137" s="14"/>
      <c r="D1137" s="26"/>
      <c r="E1137" s="14"/>
      <c r="F1137" s="14"/>
      <c r="G1137" s="14"/>
      <c r="H1137" s="14"/>
      <c r="I1137" s="14"/>
      <c r="J1137" s="19" t="s">
        <v>645</v>
      </c>
      <c r="K1137" s="20">
        <f>SUM(J1134:J1136)*1</f>
        <v>19.95</v>
      </c>
      <c r="L1137" s="18">
        <v>238.49</v>
      </c>
      <c r="M1137" s="20">
        <f>ROUND(K1137*L1137,2)</f>
        <v>4757.88</v>
      </c>
    </row>
    <row r="1138" spans="1:13" ht="1.05" customHeight="1" x14ac:dyDescent="0.3">
      <c r="A1138" s="21"/>
      <c r="B1138" s="21"/>
      <c r="C1138" s="21"/>
      <c r="D1138" s="27"/>
      <c r="E1138" s="21"/>
      <c r="F1138" s="21"/>
      <c r="G1138" s="21"/>
      <c r="H1138" s="21"/>
      <c r="I1138" s="21"/>
      <c r="J1138" s="21"/>
      <c r="K1138" s="21"/>
      <c r="L1138" s="21"/>
      <c r="M1138" s="21"/>
    </row>
    <row r="1139" spans="1:13" x14ac:dyDescent="0.3">
      <c r="A1139" s="12" t="s">
        <v>646</v>
      </c>
      <c r="B1139" s="13" t="s">
        <v>22</v>
      </c>
      <c r="C1139" s="13" t="s">
        <v>23</v>
      </c>
      <c r="D1139" s="16" t="s">
        <v>647</v>
      </c>
      <c r="E1139" s="14"/>
      <c r="F1139" s="14"/>
      <c r="G1139" s="14"/>
      <c r="H1139" s="14"/>
      <c r="I1139" s="14"/>
      <c r="J1139" s="14"/>
      <c r="K1139" s="15">
        <f>K1144</f>
        <v>8.01</v>
      </c>
      <c r="L1139" s="15">
        <f>L1144</f>
        <v>161.47999999999999</v>
      </c>
      <c r="M1139" s="15">
        <f>M1144</f>
        <v>1293.45</v>
      </c>
    </row>
    <row r="1140" spans="1:13" ht="151.19999999999999" x14ac:dyDescent="0.3">
      <c r="A1140" s="14"/>
      <c r="B1140" s="14"/>
      <c r="C1140" s="14"/>
      <c r="D1140" s="16" t="s">
        <v>648</v>
      </c>
      <c r="E1140" s="14"/>
      <c r="F1140" s="14"/>
      <c r="G1140" s="14"/>
      <c r="H1140" s="14"/>
      <c r="I1140" s="14"/>
      <c r="J1140" s="14"/>
      <c r="K1140" s="14"/>
      <c r="L1140" s="14"/>
      <c r="M1140" s="14"/>
    </row>
    <row r="1141" spans="1:13" x14ac:dyDescent="0.3">
      <c r="A1141" s="14"/>
      <c r="B1141" s="14"/>
      <c r="C1141" s="13" t="s">
        <v>26</v>
      </c>
      <c r="D1141" s="26"/>
      <c r="E1141" s="13" t="s">
        <v>638</v>
      </c>
      <c r="F1141" s="17">
        <v>1</v>
      </c>
      <c r="G1141" s="18">
        <v>0.93</v>
      </c>
      <c r="H1141" s="18">
        <v>0</v>
      </c>
      <c r="I1141" s="18">
        <v>2.17</v>
      </c>
      <c r="J1141" s="15">
        <f>OR(F1141&lt;&gt;0,G1141&lt;&gt;0,H1141&lt;&gt;0,I1141&lt;&gt;0)*(F1141 + (F1141 = 0))*(G1141 + (G1141 = 0))*(H1141 + (H1141 = 0))*(I1141 + (I1141 = 0))</f>
        <v>2.02</v>
      </c>
      <c r="K1141" s="14"/>
      <c r="L1141" s="14"/>
      <c r="M1141" s="14"/>
    </row>
    <row r="1142" spans="1:13" x14ac:dyDescent="0.3">
      <c r="A1142" s="14"/>
      <c r="B1142" s="14"/>
      <c r="C1142" s="13" t="s">
        <v>26</v>
      </c>
      <c r="D1142" s="26"/>
      <c r="E1142" s="13" t="s">
        <v>639</v>
      </c>
      <c r="F1142" s="17">
        <v>1</v>
      </c>
      <c r="G1142" s="18">
        <v>1.9</v>
      </c>
      <c r="H1142" s="18">
        <v>0</v>
      </c>
      <c r="I1142" s="18">
        <v>2.4</v>
      </c>
      <c r="J1142" s="15">
        <f>OR(F1142&lt;&gt;0,G1142&lt;&gt;0,H1142&lt;&gt;0,I1142&lt;&gt;0)*(F1142 + (F1142 = 0))*(G1142 + (G1142 = 0))*(H1142 + (H1142 = 0))*(I1142 + (I1142 = 0))</f>
        <v>4.5599999999999996</v>
      </c>
      <c r="K1142" s="14"/>
      <c r="L1142" s="14"/>
      <c r="M1142" s="14"/>
    </row>
    <row r="1143" spans="1:13" x14ac:dyDescent="0.3">
      <c r="A1143" s="14"/>
      <c r="B1143" s="14"/>
      <c r="C1143" s="13" t="s">
        <v>26</v>
      </c>
      <c r="D1143" s="26"/>
      <c r="E1143" s="13" t="s">
        <v>640</v>
      </c>
      <c r="F1143" s="17">
        <v>1</v>
      </c>
      <c r="G1143" s="18">
        <v>1.1000000000000001</v>
      </c>
      <c r="H1143" s="18">
        <v>0</v>
      </c>
      <c r="I1143" s="18">
        <v>1.3</v>
      </c>
      <c r="J1143" s="15">
        <f>OR(F1143&lt;&gt;0,G1143&lt;&gt;0,H1143&lt;&gt;0,I1143&lt;&gt;0)*(F1143 + (F1143 = 0))*(G1143 + (G1143 = 0))*(H1143 + (H1143 = 0))*(I1143 + (I1143 = 0))</f>
        <v>1.43</v>
      </c>
      <c r="K1143" s="14"/>
      <c r="L1143" s="14"/>
      <c r="M1143" s="14"/>
    </row>
    <row r="1144" spans="1:13" x14ac:dyDescent="0.3">
      <c r="A1144" s="14"/>
      <c r="B1144" s="14"/>
      <c r="C1144" s="14"/>
      <c r="D1144" s="26"/>
      <c r="E1144" s="14"/>
      <c r="F1144" s="14"/>
      <c r="G1144" s="14"/>
      <c r="H1144" s="14"/>
      <c r="I1144" s="14"/>
      <c r="J1144" s="19" t="s">
        <v>649</v>
      </c>
      <c r="K1144" s="20">
        <f>SUM(J1141:J1143)*1</f>
        <v>8.01</v>
      </c>
      <c r="L1144" s="18">
        <v>161.47999999999999</v>
      </c>
      <c r="M1144" s="20">
        <f>ROUND(K1144*L1144,2)</f>
        <v>1293.45</v>
      </c>
    </row>
    <row r="1145" spans="1:13" ht="1.05" customHeight="1" x14ac:dyDescent="0.3">
      <c r="A1145" s="21"/>
      <c r="B1145" s="21"/>
      <c r="C1145" s="21"/>
      <c r="D1145" s="27"/>
      <c r="E1145" s="21"/>
      <c r="F1145" s="21"/>
      <c r="G1145" s="21"/>
      <c r="H1145" s="21"/>
      <c r="I1145" s="21"/>
      <c r="J1145" s="21"/>
      <c r="K1145" s="21"/>
      <c r="L1145" s="21"/>
      <c r="M1145" s="21"/>
    </row>
    <row r="1146" spans="1:13" ht="21.6" x14ac:dyDescent="0.3">
      <c r="A1146" s="12" t="s">
        <v>650</v>
      </c>
      <c r="B1146" s="13" t="s">
        <v>22</v>
      </c>
      <c r="C1146" s="13" t="s">
        <v>48</v>
      </c>
      <c r="D1146" s="16" t="s">
        <v>651</v>
      </c>
      <c r="E1146" s="14"/>
      <c r="F1146" s="14"/>
      <c r="G1146" s="14"/>
      <c r="H1146" s="14"/>
      <c r="I1146" s="14"/>
      <c r="J1146" s="14"/>
      <c r="K1146" s="15">
        <f>K1149</f>
        <v>3</v>
      </c>
      <c r="L1146" s="15">
        <f>L1149</f>
        <v>1242.1500000000001</v>
      </c>
      <c r="M1146" s="15">
        <f>M1149</f>
        <v>3726.45</v>
      </c>
    </row>
    <row r="1147" spans="1:13" ht="97.2" x14ac:dyDescent="0.3">
      <c r="A1147" s="14"/>
      <c r="B1147" s="14"/>
      <c r="C1147" s="14"/>
      <c r="D1147" s="16" t="s">
        <v>652</v>
      </c>
      <c r="E1147" s="14"/>
      <c r="F1147" s="14"/>
      <c r="G1147" s="14"/>
      <c r="H1147" s="14"/>
      <c r="I1147" s="14"/>
      <c r="J1147" s="14"/>
      <c r="K1147" s="14"/>
      <c r="L1147" s="14"/>
      <c r="M1147" s="14"/>
    </row>
    <row r="1148" spans="1:13" x14ac:dyDescent="0.3">
      <c r="A1148" s="14"/>
      <c r="B1148" s="14"/>
      <c r="C1148" s="13" t="s">
        <v>26</v>
      </c>
      <c r="D1148" s="26"/>
      <c r="E1148" s="13" t="s">
        <v>488</v>
      </c>
      <c r="F1148" s="17">
        <v>3</v>
      </c>
      <c r="G1148" s="18">
        <v>0</v>
      </c>
      <c r="H1148" s="18">
        <v>0</v>
      </c>
      <c r="I1148" s="18">
        <v>0</v>
      </c>
      <c r="J1148" s="15">
        <f>OR(F1148&lt;&gt;0,G1148&lt;&gt;0,H1148&lt;&gt;0,I1148&lt;&gt;0)*(F1148 + (F1148 = 0))*(G1148 + (G1148 = 0))*(H1148 + (H1148 = 0))*(I1148 + (I1148 = 0))</f>
        <v>3</v>
      </c>
      <c r="K1148" s="14"/>
      <c r="L1148" s="14"/>
      <c r="M1148" s="14"/>
    </row>
    <row r="1149" spans="1:13" x14ac:dyDescent="0.3">
      <c r="A1149" s="14"/>
      <c r="B1149" s="14"/>
      <c r="C1149" s="14"/>
      <c r="D1149" s="26"/>
      <c r="E1149" s="14"/>
      <c r="F1149" s="14"/>
      <c r="G1149" s="14"/>
      <c r="H1149" s="14"/>
      <c r="I1149" s="14"/>
      <c r="J1149" s="19" t="s">
        <v>653</v>
      </c>
      <c r="K1149" s="20">
        <f>J1148*1</f>
        <v>3</v>
      </c>
      <c r="L1149" s="18">
        <v>1242.1500000000001</v>
      </c>
      <c r="M1149" s="20">
        <f>ROUND(K1149*L1149,2)</f>
        <v>3726.45</v>
      </c>
    </row>
    <row r="1150" spans="1:13" ht="1.05" customHeight="1" x14ac:dyDescent="0.3">
      <c r="A1150" s="21"/>
      <c r="B1150" s="21"/>
      <c r="C1150" s="21"/>
      <c r="D1150" s="27"/>
      <c r="E1150" s="21"/>
      <c r="F1150" s="21"/>
      <c r="G1150" s="21"/>
      <c r="H1150" s="21"/>
      <c r="I1150" s="21"/>
      <c r="J1150" s="21"/>
      <c r="K1150" s="21"/>
      <c r="L1150" s="21"/>
      <c r="M1150" s="21"/>
    </row>
    <row r="1151" spans="1:13" ht="21.6" x14ac:dyDescent="0.3">
      <c r="A1151" s="12" t="s">
        <v>654</v>
      </c>
      <c r="B1151" s="13" t="s">
        <v>22</v>
      </c>
      <c r="C1151" s="13" t="s">
        <v>48</v>
      </c>
      <c r="D1151" s="16" t="s">
        <v>655</v>
      </c>
      <c r="E1151" s="14"/>
      <c r="F1151" s="14"/>
      <c r="G1151" s="14"/>
      <c r="H1151" s="14"/>
      <c r="I1151" s="14"/>
      <c r="J1151" s="14"/>
      <c r="K1151" s="15">
        <f>K1154</f>
        <v>2</v>
      </c>
      <c r="L1151" s="15">
        <f>L1154</f>
        <v>596.23</v>
      </c>
      <c r="M1151" s="15">
        <f>M1154</f>
        <v>1192.46</v>
      </c>
    </row>
    <row r="1152" spans="1:13" ht="86.4" x14ac:dyDescent="0.3">
      <c r="A1152" s="14"/>
      <c r="B1152" s="14"/>
      <c r="C1152" s="14"/>
      <c r="D1152" s="16" t="s">
        <v>656</v>
      </c>
      <c r="E1152" s="14"/>
      <c r="F1152" s="14"/>
      <c r="G1152" s="14"/>
      <c r="H1152" s="14"/>
      <c r="I1152" s="14"/>
      <c r="J1152" s="14"/>
      <c r="K1152" s="14"/>
      <c r="L1152" s="14"/>
      <c r="M1152" s="14"/>
    </row>
    <row r="1153" spans="1:13" x14ac:dyDescent="0.3">
      <c r="A1153" s="14"/>
      <c r="B1153" s="14"/>
      <c r="C1153" s="13" t="s">
        <v>26</v>
      </c>
      <c r="D1153" s="26"/>
      <c r="E1153" s="13" t="s">
        <v>489</v>
      </c>
      <c r="F1153" s="17">
        <v>2</v>
      </c>
      <c r="G1153" s="18">
        <v>0</v>
      </c>
      <c r="H1153" s="18">
        <v>0</v>
      </c>
      <c r="I1153" s="18">
        <v>0</v>
      </c>
      <c r="J1153" s="15">
        <f>OR(F1153&lt;&gt;0,G1153&lt;&gt;0,H1153&lt;&gt;0,I1153&lt;&gt;0)*(F1153 + (F1153 = 0))*(G1153 + (G1153 = 0))*(H1153 + (H1153 = 0))*(I1153 + (I1153 = 0))</f>
        <v>2</v>
      </c>
      <c r="K1153" s="14"/>
      <c r="L1153" s="14"/>
      <c r="M1153" s="14"/>
    </row>
    <row r="1154" spans="1:13" x14ac:dyDescent="0.3">
      <c r="A1154" s="14"/>
      <c r="B1154" s="14"/>
      <c r="C1154" s="14"/>
      <c r="D1154" s="26"/>
      <c r="E1154" s="14"/>
      <c r="F1154" s="14"/>
      <c r="G1154" s="14"/>
      <c r="H1154" s="14"/>
      <c r="I1154" s="14"/>
      <c r="J1154" s="19" t="s">
        <v>657</v>
      </c>
      <c r="K1154" s="20">
        <f>J1153*1</f>
        <v>2</v>
      </c>
      <c r="L1154" s="18">
        <v>596.23</v>
      </c>
      <c r="M1154" s="20">
        <f>ROUND(K1154*L1154,2)</f>
        <v>1192.46</v>
      </c>
    </row>
    <row r="1155" spans="1:13" ht="1.05" customHeight="1" x14ac:dyDescent="0.3">
      <c r="A1155" s="21"/>
      <c r="B1155" s="21"/>
      <c r="C1155" s="21"/>
      <c r="D1155" s="27"/>
      <c r="E1155" s="21"/>
      <c r="F1155" s="21"/>
      <c r="G1155" s="21"/>
      <c r="H1155" s="21"/>
      <c r="I1155" s="21"/>
      <c r="J1155" s="21"/>
      <c r="K1155" s="21"/>
      <c r="L1155" s="21"/>
      <c r="M1155" s="21"/>
    </row>
    <row r="1156" spans="1:13" ht="21.6" x14ac:dyDescent="0.3">
      <c r="A1156" s="12" t="s">
        <v>658</v>
      </c>
      <c r="B1156" s="13" t="s">
        <v>22</v>
      </c>
      <c r="C1156" s="13" t="s">
        <v>48</v>
      </c>
      <c r="D1156" s="16" t="s">
        <v>659</v>
      </c>
      <c r="E1156" s="14"/>
      <c r="F1156" s="14"/>
      <c r="G1156" s="14"/>
      <c r="H1156" s="14"/>
      <c r="I1156" s="14"/>
      <c r="J1156" s="14"/>
      <c r="K1156" s="15">
        <f>K1159</f>
        <v>1</v>
      </c>
      <c r="L1156" s="15">
        <f>L1159</f>
        <v>622.32000000000005</v>
      </c>
      <c r="M1156" s="15">
        <f>M1159</f>
        <v>622.32000000000005</v>
      </c>
    </row>
    <row r="1157" spans="1:13" ht="75.599999999999994" x14ac:dyDescent="0.3">
      <c r="A1157" s="14"/>
      <c r="B1157" s="14"/>
      <c r="C1157" s="14"/>
      <c r="D1157" s="16" t="s">
        <v>660</v>
      </c>
      <c r="E1157" s="14"/>
      <c r="F1157" s="14"/>
      <c r="G1157" s="14"/>
      <c r="H1157" s="14"/>
      <c r="I1157" s="14"/>
      <c r="J1157" s="14"/>
      <c r="K1157" s="14"/>
      <c r="L1157" s="14"/>
      <c r="M1157" s="14"/>
    </row>
    <row r="1158" spans="1:13" x14ac:dyDescent="0.3">
      <c r="A1158" s="14"/>
      <c r="B1158" s="14"/>
      <c r="C1158" s="13" t="s">
        <v>26</v>
      </c>
      <c r="D1158" s="26"/>
      <c r="E1158" s="13" t="s">
        <v>661</v>
      </c>
      <c r="F1158" s="17">
        <v>1</v>
      </c>
      <c r="G1158" s="18">
        <v>0</v>
      </c>
      <c r="H1158" s="18">
        <v>0</v>
      </c>
      <c r="I1158" s="18">
        <v>0</v>
      </c>
      <c r="J1158" s="15">
        <f>OR(F1158&lt;&gt;0,G1158&lt;&gt;0,H1158&lt;&gt;0,I1158&lt;&gt;0)*(F1158 + (F1158 = 0))*(G1158 + (G1158 = 0))*(H1158 + (H1158 = 0))*(I1158 + (I1158 = 0))</f>
        <v>1</v>
      </c>
      <c r="K1158" s="14"/>
      <c r="L1158" s="14"/>
      <c r="M1158" s="14"/>
    </row>
    <row r="1159" spans="1:13" x14ac:dyDescent="0.3">
      <c r="A1159" s="14"/>
      <c r="B1159" s="14"/>
      <c r="C1159" s="14"/>
      <c r="D1159" s="26"/>
      <c r="E1159" s="14"/>
      <c r="F1159" s="14"/>
      <c r="G1159" s="14"/>
      <c r="H1159" s="14"/>
      <c r="I1159" s="14"/>
      <c r="J1159" s="19" t="s">
        <v>662</v>
      </c>
      <c r="K1159" s="20">
        <f>J1158*1</f>
        <v>1</v>
      </c>
      <c r="L1159" s="18">
        <v>622.32000000000005</v>
      </c>
      <c r="M1159" s="20">
        <f>ROUND(K1159*L1159,2)</f>
        <v>622.32000000000005</v>
      </c>
    </row>
    <row r="1160" spans="1:13" ht="1.05" customHeight="1" x14ac:dyDescent="0.3">
      <c r="A1160" s="21"/>
      <c r="B1160" s="21"/>
      <c r="C1160" s="21"/>
      <c r="D1160" s="27"/>
      <c r="E1160" s="21"/>
      <c r="F1160" s="21"/>
      <c r="G1160" s="21"/>
      <c r="H1160" s="21"/>
      <c r="I1160" s="21"/>
      <c r="J1160" s="21"/>
      <c r="K1160" s="21"/>
      <c r="L1160" s="21"/>
      <c r="M1160" s="21"/>
    </row>
    <row r="1161" spans="1:13" ht="21.6" x14ac:dyDescent="0.3">
      <c r="A1161" s="12" t="s">
        <v>663</v>
      </c>
      <c r="B1161" s="13" t="s">
        <v>22</v>
      </c>
      <c r="C1161" s="13" t="s">
        <v>48</v>
      </c>
      <c r="D1161" s="16" t="s">
        <v>664</v>
      </c>
      <c r="E1161" s="14"/>
      <c r="F1161" s="14"/>
      <c r="G1161" s="14"/>
      <c r="H1161" s="14"/>
      <c r="I1161" s="14"/>
      <c r="J1161" s="14"/>
      <c r="K1161" s="15">
        <f>K1164</f>
        <v>1</v>
      </c>
      <c r="L1161" s="15">
        <f>L1164</f>
        <v>839.69</v>
      </c>
      <c r="M1161" s="15">
        <f>M1164</f>
        <v>839.69</v>
      </c>
    </row>
    <row r="1162" spans="1:13" ht="75.599999999999994" x14ac:dyDescent="0.3">
      <c r="A1162" s="14"/>
      <c r="B1162" s="14"/>
      <c r="C1162" s="14"/>
      <c r="D1162" s="16" t="s">
        <v>665</v>
      </c>
      <c r="E1162" s="14"/>
      <c r="F1162" s="14"/>
      <c r="G1162" s="14"/>
      <c r="H1162" s="14"/>
      <c r="I1162" s="14"/>
      <c r="J1162" s="14"/>
      <c r="K1162" s="14"/>
      <c r="L1162" s="14"/>
      <c r="M1162" s="14"/>
    </row>
    <row r="1163" spans="1:13" x14ac:dyDescent="0.3">
      <c r="A1163" s="14"/>
      <c r="B1163" s="14"/>
      <c r="C1163" s="13" t="s">
        <v>26</v>
      </c>
      <c r="D1163" s="26"/>
      <c r="E1163" s="13" t="s">
        <v>666</v>
      </c>
      <c r="F1163" s="17">
        <v>1</v>
      </c>
      <c r="G1163" s="18">
        <v>0</v>
      </c>
      <c r="H1163" s="18">
        <v>0</v>
      </c>
      <c r="I1163" s="18">
        <v>0</v>
      </c>
      <c r="J1163" s="15">
        <f>OR(F1163&lt;&gt;0,G1163&lt;&gt;0,H1163&lt;&gt;0,I1163&lt;&gt;0)*(F1163 + (F1163 = 0))*(G1163 + (G1163 = 0))*(H1163 + (H1163 = 0))*(I1163 + (I1163 = 0))</f>
        <v>1</v>
      </c>
      <c r="K1163" s="14"/>
      <c r="L1163" s="14"/>
      <c r="M1163" s="14"/>
    </row>
    <row r="1164" spans="1:13" x14ac:dyDescent="0.3">
      <c r="A1164" s="14"/>
      <c r="B1164" s="14"/>
      <c r="C1164" s="14"/>
      <c r="D1164" s="26"/>
      <c r="E1164" s="14"/>
      <c r="F1164" s="14"/>
      <c r="G1164" s="14"/>
      <c r="H1164" s="14"/>
      <c r="I1164" s="14"/>
      <c r="J1164" s="19" t="s">
        <v>667</v>
      </c>
      <c r="K1164" s="20">
        <f>J1163*1</f>
        <v>1</v>
      </c>
      <c r="L1164" s="18">
        <v>839.69</v>
      </c>
      <c r="M1164" s="20">
        <f>ROUND(K1164*L1164,2)</f>
        <v>839.69</v>
      </c>
    </row>
    <row r="1165" spans="1:13" ht="1.05" customHeight="1" x14ac:dyDescent="0.3">
      <c r="A1165" s="21"/>
      <c r="B1165" s="21"/>
      <c r="C1165" s="21"/>
      <c r="D1165" s="27"/>
      <c r="E1165" s="21"/>
      <c r="F1165" s="21"/>
      <c r="G1165" s="21"/>
      <c r="H1165" s="21"/>
      <c r="I1165" s="21"/>
      <c r="J1165" s="21"/>
      <c r="K1165" s="21"/>
      <c r="L1165" s="21"/>
      <c r="M1165" s="21"/>
    </row>
    <row r="1166" spans="1:13" ht="21.6" x14ac:dyDescent="0.3">
      <c r="A1166" s="12" t="s">
        <v>668</v>
      </c>
      <c r="B1166" s="13" t="s">
        <v>22</v>
      </c>
      <c r="C1166" s="13" t="s">
        <v>48</v>
      </c>
      <c r="D1166" s="16" t="s">
        <v>669</v>
      </c>
      <c r="E1166" s="14"/>
      <c r="F1166" s="14"/>
      <c r="G1166" s="14"/>
      <c r="H1166" s="14"/>
      <c r="I1166" s="14"/>
      <c r="J1166" s="14"/>
      <c r="K1166" s="15">
        <f>K1169</f>
        <v>1</v>
      </c>
      <c r="L1166" s="15">
        <f>L1169</f>
        <v>839.69</v>
      </c>
      <c r="M1166" s="15">
        <f>M1169</f>
        <v>839.69</v>
      </c>
    </row>
    <row r="1167" spans="1:13" ht="75.599999999999994" x14ac:dyDescent="0.3">
      <c r="A1167" s="14"/>
      <c r="B1167" s="14"/>
      <c r="C1167" s="14"/>
      <c r="D1167" s="16" t="s">
        <v>670</v>
      </c>
      <c r="E1167" s="14"/>
      <c r="F1167" s="14"/>
      <c r="G1167" s="14"/>
      <c r="H1167" s="14"/>
      <c r="I1167" s="14"/>
      <c r="J1167" s="14"/>
      <c r="K1167" s="14"/>
      <c r="L1167" s="14"/>
      <c r="M1167" s="14"/>
    </row>
    <row r="1168" spans="1:13" x14ac:dyDescent="0.3">
      <c r="A1168" s="14"/>
      <c r="B1168" s="14"/>
      <c r="C1168" s="13" t="s">
        <v>26</v>
      </c>
      <c r="D1168" s="26"/>
      <c r="E1168" s="13" t="s">
        <v>671</v>
      </c>
      <c r="F1168" s="17">
        <v>1</v>
      </c>
      <c r="G1168" s="18">
        <v>0</v>
      </c>
      <c r="H1168" s="18">
        <v>0</v>
      </c>
      <c r="I1168" s="18">
        <v>0</v>
      </c>
      <c r="J1168" s="15">
        <f>OR(F1168&lt;&gt;0,G1168&lt;&gt;0,H1168&lt;&gt;0,I1168&lt;&gt;0)*(F1168 + (F1168 = 0))*(G1168 + (G1168 = 0))*(H1168 + (H1168 = 0))*(I1168 + (I1168 = 0))</f>
        <v>1</v>
      </c>
      <c r="K1168" s="14"/>
      <c r="L1168" s="14"/>
      <c r="M1168" s="14"/>
    </row>
    <row r="1169" spans="1:13" x14ac:dyDescent="0.3">
      <c r="A1169" s="14"/>
      <c r="B1169" s="14"/>
      <c r="C1169" s="14"/>
      <c r="D1169" s="26"/>
      <c r="E1169" s="14"/>
      <c r="F1169" s="14"/>
      <c r="G1169" s="14"/>
      <c r="H1169" s="14"/>
      <c r="I1169" s="14"/>
      <c r="J1169" s="19" t="s">
        <v>672</v>
      </c>
      <c r="K1169" s="20">
        <f>J1168*1</f>
        <v>1</v>
      </c>
      <c r="L1169" s="18">
        <v>839.69</v>
      </c>
      <c r="M1169" s="20">
        <f>ROUND(K1169*L1169,2)</f>
        <v>839.69</v>
      </c>
    </row>
    <row r="1170" spans="1:13" ht="1.05" customHeight="1" x14ac:dyDescent="0.3">
      <c r="A1170" s="21"/>
      <c r="B1170" s="21"/>
      <c r="C1170" s="21"/>
      <c r="D1170" s="27"/>
      <c r="E1170" s="21"/>
      <c r="F1170" s="21"/>
      <c r="G1170" s="21"/>
      <c r="H1170" s="21"/>
      <c r="I1170" s="21"/>
      <c r="J1170" s="21"/>
      <c r="K1170" s="21"/>
      <c r="L1170" s="21"/>
      <c r="M1170" s="21"/>
    </row>
    <row r="1171" spans="1:13" x14ac:dyDescent="0.3">
      <c r="A1171" s="12" t="s">
        <v>673</v>
      </c>
      <c r="B1171" s="13" t="s">
        <v>22</v>
      </c>
      <c r="C1171" s="13" t="s">
        <v>48</v>
      </c>
      <c r="D1171" s="16" t="s">
        <v>674</v>
      </c>
      <c r="E1171" s="14"/>
      <c r="F1171" s="14"/>
      <c r="G1171" s="14"/>
      <c r="H1171" s="14"/>
      <c r="I1171" s="14"/>
      <c r="J1171" s="14"/>
      <c r="K1171" s="15">
        <f>K1176</f>
        <v>5</v>
      </c>
      <c r="L1171" s="15">
        <f>L1176</f>
        <v>192.53</v>
      </c>
      <c r="M1171" s="15">
        <f>M1176</f>
        <v>962.65</v>
      </c>
    </row>
    <row r="1172" spans="1:13" ht="43.2" x14ac:dyDescent="0.3">
      <c r="A1172" s="14"/>
      <c r="B1172" s="14"/>
      <c r="C1172" s="14"/>
      <c r="D1172" s="16" t="s">
        <v>675</v>
      </c>
      <c r="E1172" s="14"/>
      <c r="F1172" s="14"/>
      <c r="G1172" s="14"/>
      <c r="H1172" s="14"/>
      <c r="I1172" s="14"/>
      <c r="J1172" s="14"/>
      <c r="K1172" s="14"/>
      <c r="L1172" s="14"/>
      <c r="M1172" s="14"/>
    </row>
    <row r="1173" spans="1:13" x14ac:dyDescent="0.3">
      <c r="A1173" s="14"/>
      <c r="B1173" s="14"/>
      <c r="C1173" s="13" t="s">
        <v>26</v>
      </c>
      <c r="D1173" s="26"/>
      <c r="E1173" s="13" t="s">
        <v>631</v>
      </c>
      <c r="F1173" s="17">
        <v>2</v>
      </c>
      <c r="G1173" s="18">
        <v>0</v>
      </c>
      <c r="H1173" s="18">
        <v>0</v>
      </c>
      <c r="I1173" s="18">
        <v>0</v>
      </c>
      <c r="J1173" s="15">
        <f>OR(F1173&lt;&gt;0,G1173&lt;&gt;0,H1173&lt;&gt;0,I1173&lt;&gt;0)*(F1173 + (F1173 = 0))*(G1173 + (G1173 = 0))*(H1173 + (H1173 = 0))*(I1173 + (I1173 = 0))</f>
        <v>2</v>
      </c>
      <c r="K1173" s="14"/>
      <c r="L1173" s="14"/>
      <c r="M1173" s="14"/>
    </row>
    <row r="1174" spans="1:13" x14ac:dyDescent="0.3">
      <c r="A1174" s="14"/>
      <c r="B1174" s="14"/>
      <c r="C1174" s="13" t="s">
        <v>26</v>
      </c>
      <c r="D1174" s="26"/>
      <c r="E1174" s="13" t="s">
        <v>489</v>
      </c>
      <c r="F1174" s="17">
        <v>2</v>
      </c>
      <c r="G1174" s="18">
        <v>0</v>
      </c>
      <c r="H1174" s="18">
        <v>0</v>
      </c>
      <c r="I1174" s="18">
        <v>0</v>
      </c>
      <c r="J1174" s="15">
        <f>OR(F1174&lt;&gt;0,G1174&lt;&gt;0,H1174&lt;&gt;0,I1174&lt;&gt;0)*(F1174 + (F1174 = 0))*(G1174 + (G1174 = 0))*(H1174 + (H1174 = 0))*(I1174 + (I1174 = 0))</f>
        <v>2</v>
      </c>
      <c r="K1174" s="14"/>
      <c r="L1174" s="14"/>
      <c r="M1174" s="14"/>
    </row>
    <row r="1175" spans="1:13" x14ac:dyDescent="0.3">
      <c r="A1175" s="14"/>
      <c r="B1175" s="14"/>
      <c r="C1175" s="13" t="s">
        <v>26</v>
      </c>
      <c r="D1175" s="26"/>
      <c r="E1175" s="13" t="s">
        <v>639</v>
      </c>
      <c r="F1175" s="17">
        <v>1</v>
      </c>
      <c r="G1175" s="18">
        <v>0</v>
      </c>
      <c r="H1175" s="18">
        <v>0</v>
      </c>
      <c r="I1175" s="18">
        <v>0</v>
      </c>
      <c r="J1175" s="15">
        <f>OR(F1175&lt;&gt;0,G1175&lt;&gt;0,H1175&lt;&gt;0,I1175&lt;&gt;0)*(F1175 + (F1175 = 0))*(G1175 + (G1175 = 0))*(H1175 + (H1175 = 0))*(I1175 + (I1175 = 0))</f>
        <v>1</v>
      </c>
      <c r="K1175" s="14"/>
      <c r="L1175" s="14"/>
      <c r="M1175" s="14"/>
    </row>
    <row r="1176" spans="1:13" x14ac:dyDescent="0.3">
      <c r="A1176" s="14"/>
      <c r="B1176" s="14"/>
      <c r="C1176" s="14"/>
      <c r="D1176" s="26"/>
      <c r="E1176" s="14"/>
      <c r="F1176" s="14"/>
      <c r="G1176" s="14"/>
      <c r="H1176" s="14"/>
      <c r="I1176" s="14"/>
      <c r="J1176" s="19" t="s">
        <v>676</v>
      </c>
      <c r="K1176" s="20">
        <f>SUM(J1173:J1175)*1</f>
        <v>5</v>
      </c>
      <c r="L1176" s="18">
        <v>192.53</v>
      </c>
      <c r="M1176" s="20">
        <f>ROUND(K1176*L1176,2)</f>
        <v>962.65</v>
      </c>
    </row>
    <row r="1177" spans="1:13" ht="1.05" customHeight="1" x14ac:dyDescent="0.3">
      <c r="A1177" s="21"/>
      <c r="B1177" s="21"/>
      <c r="C1177" s="21"/>
      <c r="D1177" s="27"/>
      <c r="E1177" s="21"/>
      <c r="F1177" s="21"/>
      <c r="G1177" s="21"/>
      <c r="H1177" s="21"/>
      <c r="I1177" s="21"/>
      <c r="J1177" s="21"/>
      <c r="K1177" s="21"/>
      <c r="L1177" s="21"/>
      <c r="M1177" s="21"/>
    </row>
    <row r="1178" spans="1:13" x14ac:dyDescent="0.3">
      <c r="A1178" s="12" t="s">
        <v>677</v>
      </c>
      <c r="B1178" s="13" t="s">
        <v>22</v>
      </c>
      <c r="C1178" s="13" t="s">
        <v>48</v>
      </c>
      <c r="D1178" s="16" t="s">
        <v>678</v>
      </c>
      <c r="E1178" s="14"/>
      <c r="F1178" s="14"/>
      <c r="G1178" s="14"/>
      <c r="H1178" s="14"/>
      <c r="I1178" s="14"/>
      <c r="J1178" s="14"/>
      <c r="K1178" s="15">
        <f>K1187</f>
        <v>9</v>
      </c>
      <c r="L1178" s="15">
        <f>L1187</f>
        <v>167.69</v>
      </c>
      <c r="M1178" s="15">
        <f>M1187</f>
        <v>1509.21</v>
      </c>
    </row>
    <row r="1179" spans="1:13" ht="43.2" x14ac:dyDescent="0.3">
      <c r="A1179" s="14"/>
      <c r="B1179" s="14"/>
      <c r="C1179" s="14"/>
      <c r="D1179" s="16" t="s">
        <v>679</v>
      </c>
      <c r="E1179" s="14"/>
      <c r="F1179" s="14"/>
      <c r="G1179" s="14"/>
      <c r="H1179" s="14"/>
      <c r="I1179" s="14"/>
      <c r="J1179" s="14"/>
      <c r="K1179" s="14"/>
      <c r="L1179" s="14"/>
      <c r="M1179" s="14"/>
    </row>
    <row r="1180" spans="1:13" x14ac:dyDescent="0.3">
      <c r="A1180" s="14"/>
      <c r="B1180" s="14"/>
      <c r="C1180" s="13" t="s">
        <v>26</v>
      </c>
      <c r="D1180" s="26"/>
      <c r="E1180" s="13" t="s">
        <v>631</v>
      </c>
      <c r="F1180" s="17">
        <v>2</v>
      </c>
      <c r="G1180" s="18">
        <v>0</v>
      </c>
      <c r="H1180" s="18">
        <v>0</v>
      </c>
      <c r="I1180" s="18">
        <v>0</v>
      </c>
      <c r="J1180" s="15">
        <f t="shared" ref="J1180:J1186" si="36">OR(F1180&lt;&gt;0,G1180&lt;&gt;0,H1180&lt;&gt;0,I1180&lt;&gt;0)*(F1180 + (F1180 = 0))*(G1180 + (G1180 = 0))*(H1180 + (H1180 = 0))*(I1180 + (I1180 = 0))</f>
        <v>2</v>
      </c>
      <c r="K1180" s="14"/>
      <c r="L1180" s="14"/>
      <c r="M1180" s="14"/>
    </row>
    <row r="1181" spans="1:13" x14ac:dyDescent="0.3">
      <c r="A1181" s="14"/>
      <c r="B1181" s="14"/>
      <c r="C1181" s="13" t="s">
        <v>26</v>
      </c>
      <c r="D1181" s="26"/>
      <c r="E1181" s="13" t="s">
        <v>638</v>
      </c>
      <c r="F1181" s="17">
        <v>1</v>
      </c>
      <c r="G1181" s="18">
        <v>0</v>
      </c>
      <c r="H1181" s="18">
        <v>0</v>
      </c>
      <c r="I1181" s="18">
        <v>0</v>
      </c>
      <c r="J1181" s="15">
        <f t="shared" si="36"/>
        <v>1</v>
      </c>
      <c r="K1181" s="14"/>
      <c r="L1181" s="14"/>
      <c r="M1181" s="14"/>
    </row>
    <row r="1182" spans="1:13" x14ac:dyDescent="0.3">
      <c r="A1182" s="14"/>
      <c r="B1182" s="14"/>
      <c r="C1182" s="13" t="s">
        <v>26</v>
      </c>
      <c r="D1182" s="26"/>
      <c r="E1182" s="13" t="s">
        <v>671</v>
      </c>
      <c r="F1182" s="17">
        <v>1</v>
      </c>
      <c r="G1182" s="18">
        <v>0</v>
      </c>
      <c r="H1182" s="18">
        <v>0</v>
      </c>
      <c r="I1182" s="18">
        <v>0</v>
      </c>
      <c r="J1182" s="15">
        <f t="shared" si="36"/>
        <v>1</v>
      </c>
      <c r="K1182" s="14"/>
      <c r="L1182" s="14"/>
      <c r="M1182" s="14"/>
    </row>
    <row r="1183" spans="1:13" x14ac:dyDescent="0.3">
      <c r="A1183" s="14"/>
      <c r="B1183" s="14"/>
      <c r="C1183" s="13" t="s">
        <v>26</v>
      </c>
      <c r="D1183" s="26"/>
      <c r="E1183" s="13" t="s">
        <v>489</v>
      </c>
      <c r="F1183" s="17">
        <v>2</v>
      </c>
      <c r="G1183" s="18">
        <v>0</v>
      </c>
      <c r="H1183" s="18">
        <v>0</v>
      </c>
      <c r="I1183" s="18">
        <v>0</v>
      </c>
      <c r="J1183" s="15">
        <f t="shared" si="36"/>
        <v>2</v>
      </c>
      <c r="K1183" s="14"/>
      <c r="L1183" s="14"/>
      <c r="M1183" s="14"/>
    </row>
    <row r="1184" spans="1:13" x14ac:dyDescent="0.3">
      <c r="A1184" s="14"/>
      <c r="B1184" s="14"/>
      <c r="C1184" s="13" t="s">
        <v>26</v>
      </c>
      <c r="D1184" s="26"/>
      <c r="E1184" s="13" t="s">
        <v>639</v>
      </c>
      <c r="F1184" s="17">
        <v>1</v>
      </c>
      <c r="G1184" s="18">
        <v>0</v>
      </c>
      <c r="H1184" s="18">
        <v>0</v>
      </c>
      <c r="I1184" s="18">
        <v>0</v>
      </c>
      <c r="J1184" s="15">
        <f t="shared" si="36"/>
        <v>1</v>
      </c>
      <c r="K1184" s="14"/>
      <c r="L1184" s="14"/>
      <c r="M1184" s="14"/>
    </row>
    <row r="1185" spans="1:13" x14ac:dyDescent="0.3">
      <c r="A1185" s="14"/>
      <c r="B1185" s="14"/>
      <c r="C1185" s="13" t="s">
        <v>26</v>
      </c>
      <c r="D1185" s="26"/>
      <c r="E1185" s="13" t="s">
        <v>666</v>
      </c>
      <c r="F1185" s="17">
        <v>1</v>
      </c>
      <c r="G1185" s="18">
        <v>0</v>
      </c>
      <c r="H1185" s="18">
        <v>0</v>
      </c>
      <c r="I1185" s="18">
        <v>0</v>
      </c>
      <c r="J1185" s="15">
        <f t="shared" si="36"/>
        <v>1</v>
      </c>
      <c r="K1185" s="14"/>
      <c r="L1185" s="14"/>
      <c r="M1185" s="14"/>
    </row>
    <row r="1186" spans="1:13" x14ac:dyDescent="0.3">
      <c r="A1186" s="14"/>
      <c r="B1186" s="14"/>
      <c r="C1186" s="13" t="s">
        <v>26</v>
      </c>
      <c r="D1186" s="26"/>
      <c r="E1186" s="13" t="s">
        <v>661</v>
      </c>
      <c r="F1186" s="17">
        <v>1</v>
      </c>
      <c r="G1186" s="18">
        <v>0</v>
      </c>
      <c r="H1186" s="18">
        <v>0</v>
      </c>
      <c r="I1186" s="18">
        <v>0</v>
      </c>
      <c r="J1186" s="15">
        <f t="shared" si="36"/>
        <v>1</v>
      </c>
      <c r="K1186" s="14"/>
      <c r="L1186" s="14"/>
      <c r="M1186" s="14"/>
    </row>
    <row r="1187" spans="1:13" x14ac:dyDescent="0.3">
      <c r="A1187" s="14"/>
      <c r="B1187" s="14"/>
      <c r="C1187" s="14"/>
      <c r="D1187" s="26"/>
      <c r="E1187" s="14"/>
      <c r="F1187" s="14"/>
      <c r="G1187" s="14"/>
      <c r="H1187" s="14"/>
      <c r="I1187" s="14"/>
      <c r="J1187" s="19" t="s">
        <v>680</v>
      </c>
      <c r="K1187" s="20">
        <f>SUM(J1180:J1186)*1</f>
        <v>9</v>
      </c>
      <c r="L1187" s="18">
        <v>167.69</v>
      </c>
      <c r="M1187" s="20">
        <f>ROUND(K1187*L1187,2)</f>
        <v>1509.21</v>
      </c>
    </row>
    <row r="1188" spans="1:13" ht="1.05" customHeight="1" x14ac:dyDescent="0.3">
      <c r="A1188" s="21"/>
      <c r="B1188" s="21"/>
      <c r="C1188" s="21"/>
      <c r="D1188" s="27"/>
      <c r="E1188" s="21"/>
      <c r="F1188" s="21"/>
      <c r="G1188" s="21"/>
      <c r="H1188" s="21"/>
      <c r="I1188" s="21"/>
      <c r="J1188" s="21"/>
      <c r="K1188" s="21"/>
      <c r="L1188" s="21"/>
      <c r="M1188" s="21"/>
    </row>
    <row r="1189" spans="1:13" x14ac:dyDescent="0.3">
      <c r="A1189" s="12" t="s">
        <v>681</v>
      </c>
      <c r="B1189" s="13" t="s">
        <v>22</v>
      </c>
      <c r="C1189" s="13" t="s">
        <v>23</v>
      </c>
      <c r="D1189" s="16" t="s">
        <v>682</v>
      </c>
      <c r="E1189" s="14"/>
      <c r="F1189" s="14"/>
      <c r="G1189" s="14"/>
      <c r="H1189" s="14"/>
      <c r="I1189" s="14"/>
      <c r="J1189" s="14"/>
      <c r="K1189" s="15">
        <f>K1198</f>
        <v>58.71</v>
      </c>
      <c r="L1189" s="15">
        <f>L1198</f>
        <v>105.58</v>
      </c>
      <c r="M1189" s="15">
        <f>M1198</f>
        <v>6198.6</v>
      </c>
    </row>
    <row r="1190" spans="1:13" ht="54" x14ac:dyDescent="0.3">
      <c r="A1190" s="14"/>
      <c r="B1190" s="14"/>
      <c r="C1190" s="14"/>
      <c r="D1190" s="16" t="s">
        <v>683</v>
      </c>
      <c r="E1190" s="14"/>
      <c r="F1190" s="14"/>
      <c r="G1190" s="14"/>
      <c r="H1190" s="14"/>
      <c r="I1190" s="14"/>
      <c r="J1190" s="14"/>
      <c r="K1190" s="14"/>
      <c r="L1190" s="14"/>
      <c r="M1190" s="14"/>
    </row>
    <row r="1191" spans="1:13" x14ac:dyDescent="0.3">
      <c r="A1191" s="14"/>
      <c r="B1191" s="14"/>
      <c r="C1191" s="13" t="s">
        <v>26</v>
      </c>
      <c r="D1191" s="26"/>
      <c r="E1191" s="13" t="s">
        <v>684</v>
      </c>
      <c r="F1191" s="17">
        <v>4</v>
      </c>
      <c r="G1191" s="18">
        <v>2</v>
      </c>
      <c r="H1191" s="18">
        <v>0</v>
      </c>
      <c r="I1191" s="18">
        <v>1.6</v>
      </c>
      <c r="J1191" s="15">
        <f t="shared" ref="J1191:J1197" si="37">OR(F1191&lt;&gt;0,G1191&lt;&gt;0,H1191&lt;&gt;0,I1191&lt;&gt;0)*(F1191 + (F1191 = 0))*(G1191 + (G1191 = 0))*(H1191 + (H1191 = 0))*(I1191 + (I1191 = 0))</f>
        <v>12.8</v>
      </c>
      <c r="K1191" s="14"/>
      <c r="L1191" s="14"/>
      <c r="M1191" s="14"/>
    </row>
    <row r="1192" spans="1:13" x14ac:dyDescent="0.3">
      <c r="A1192" s="14"/>
      <c r="B1192" s="14"/>
      <c r="C1192" s="13" t="s">
        <v>26</v>
      </c>
      <c r="D1192" s="26"/>
      <c r="E1192" s="13" t="s">
        <v>685</v>
      </c>
      <c r="F1192" s="17">
        <v>1</v>
      </c>
      <c r="G1192" s="18">
        <v>10.5</v>
      </c>
      <c r="H1192" s="18">
        <v>0</v>
      </c>
      <c r="I1192" s="18">
        <v>1.6</v>
      </c>
      <c r="J1192" s="15">
        <f t="shared" si="37"/>
        <v>16.8</v>
      </c>
      <c r="K1192" s="14"/>
      <c r="L1192" s="14"/>
      <c r="M1192" s="14"/>
    </row>
    <row r="1193" spans="1:13" x14ac:dyDescent="0.3">
      <c r="A1193" s="14"/>
      <c r="B1193" s="14"/>
      <c r="C1193" s="13" t="s">
        <v>26</v>
      </c>
      <c r="D1193" s="26"/>
      <c r="E1193" s="13" t="s">
        <v>686</v>
      </c>
      <c r="F1193" s="17">
        <v>1</v>
      </c>
      <c r="G1193" s="18">
        <v>4.45</v>
      </c>
      <c r="H1193" s="18">
        <v>0</v>
      </c>
      <c r="I1193" s="18">
        <v>2.1</v>
      </c>
      <c r="J1193" s="15">
        <f t="shared" si="37"/>
        <v>9.35</v>
      </c>
      <c r="K1193" s="14"/>
      <c r="L1193" s="14"/>
      <c r="M1193" s="14"/>
    </row>
    <row r="1194" spans="1:13" x14ac:dyDescent="0.3">
      <c r="A1194" s="14"/>
      <c r="B1194" s="14"/>
      <c r="C1194" s="13" t="s">
        <v>26</v>
      </c>
      <c r="D1194" s="26"/>
      <c r="E1194" s="13" t="s">
        <v>687</v>
      </c>
      <c r="F1194" s="17">
        <v>1</v>
      </c>
      <c r="G1194" s="18">
        <v>2.5</v>
      </c>
      <c r="H1194" s="18">
        <v>0</v>
      </c>
      <c r="I1194" s="18">
        <v>2.1</v>
      </c>
      <c r="J1194" s="15">
        <f t="shared" si="37"/>
        <v>5.25</v>
      </c>
      <c r="K1194" s="14"/>
      <c r="L1194" s="14"/>
      <c r="M1194" s="14"/>
    </row>
    <row r="1195" spans="1:13" x14ac:dyDescent="0.3">
      <c r="A1195" s="14"/>
      <c r="B1195" s="14"/>
      <c r="C1195" s="13" t="s">
        <v>26</v>
      </c>
      <c r="D1195" s="26"/>
      <c r="E1195" s="13" t="s">
        <v>688</v>
      </c>
      <c r="F1195" s="17">
        <v>1</v>
      </c>
      <c r="G1195" s="18">
        <v>4.47</v>
      </c>
      <c r="H1195" s="18">
        <v>0</v>
      </c>
      <c r="I1195" s="18">
        <v>2.1</v>
      </c>
      <c r="J1195" s="15">
        <f t="shared" si="37"/>
        <v>9.39</v>
      </c>
      <c r="K1195" s="14"/>
      <c r="L1195" s="14"/>
      <c r="M1195" s="14"/>
    </row>
    <row r="1196" spans="1:13" x14ac:dyDescent="0.3">
      <c r="A1196" s="14"/>
      <c r="B1196" s="14"/>
      <c r="C1196" s="13" t="s">
        <v>26</v>
      </c>
      <c r="D1196" s="26"/>
      <c r="E1196" s="13" t="s">
        <v>689</v>
      </c>
      <c r="F1196" s="17">
        <v>2</v>
      </c>
      <c r="G1196" s="18">
        <v>0.8</v>
      </c>
      <c r="H1196" s="18">
        <v>0</v>
      </c>
      <c r="I1196" s="18">
        <v>0.8</v>
      </c>
      <c r="J1196" s="15">
        <f t="shared" si="37"/>
        <v>1.28</v>
      </c>
      <c r="K1196" s="14"/>
      <c r="L1196" s="14"/>
      <c r="M1196" s="14"/>
    </row>
    <row r="1197" spans="1:13" x14ac:dyDescent="0.3">
      <c r="A1197" s="14"/>
      <c r="B1197" s="14"/>
      <c r="C1197" s="13" t="s">
        <v>26</v>
      </c>
      <c r="D1197" s="26"/>
      <c r="E1197" s="13" t="s">
        <v>690</v>
      </c>
      <c r="F1197" s="17">
        <v>2</v>
      </c>
      <c r="G1197" s="18">
        <v>2.4</v>
      </c>
      <c r="H1197" s="18">
        <v>0</v>
      </c>
      <c r="I1197" s="18">
        <v>0.8</v>
      </c>
      <c r="J1197" s="15">
        <f t="shared" si="37"/>
        <v>3.84</v>
      </c>
      <c r="K1197" s="14"/>
      <c r="L1197" s="14"/>
      <c r="M1197" s="14"/>
    </row>
    <row r="1198" spans="1:13" x14ac:dyDescent="0.3">
      <c r="A1198" s="14"/>
      <c r="B1198" s="14"/>
      <c r="C1198" s="14"/>
      <c r="D1198" s="26"/>
      <c r="E1198" s="14"/>
      <c r="F1198" s="14"/>
      <c r="G1198" s="14"/>
      <c r="H1198" s="14"/>
      <c r="I1198" s="14"/>
      <c r="J1198" s="19" t="s">
        <v>691</v>
      </c>
      <c r="K1198" s="20">
        <f>SUM(J1191:J1197)*1</f>
        <v>58.71</v>
      </c>
      <c r="L1198" s="18">
        <v>105.58</v>
      </c>
      <c r="M1198" s="20">
        <f>ROUND(K1198*L1198,2)</f>
        <v>6198.6</v>
      </c>
    </row>
    <row r="1199" spans="1:13" ht="1.05" customHeight="1" x14ac:dyDescent="0.3">
      <c r="A1199" s="21"/>
      <c r="B1199" s="21"/>
      <c r="C1199" s="21"/>
      <c r="D1199" s="27"/>
      <c r="E1199" s="21"/>
      <c r="F1199" s="21"/>
      <c r="G1199" s="21"/>
      <c r="H1199" s="21"/>
      <c r="I1199" s="21"/>
      <c r="J1199" s="21"/>
      <c r="K1199" s="21"/>
      <c r="L1199" s="21"/>
      <c r="M1199" s="21"/>
    </row>
    <row r="1200" spans="1:13" x14ac:dyDescent="0.3">
      <c r="A1200" s="12" t="s">
        <v>692</v>
      </c>
      <c r="B1200" s="13" t="s">
        <v>22</v>
      </c>
      <c r="C1200" s="13" t="s">
        <v>23</v>
      </c>
      <c r="D1200" s="16" t="s">
        <v>693</v>
      </c>
      <c r="E1200" s="14"/>
      <c r="F1200" s="14"/>
      <c r="G1200" s="14"/>
      <c r="H1200" s="14"/>
      <c r="I1200" s="14"/>
      <c r="J1200" s="14"/>
      <c r="K1200" s="15">
        <f>K1207</f>
        <v>7.16</v>
      </c>
      <c r="L1200" s="15">
        <f>L1207</f>
        <v>161.47999999999999</v>
      </c>
      <c r="M1200" s="15">
        <f>M1207</f>
        <v>1156.2</v>
      </c>
    </row>
    <row r="1201" spans="1:13" ht="54" x14ac:dyDescent="0.3">
      <c r="A1201" s="14"/>
      <c r="B1201" s="14"/>
      <c r="C1201" s="14"/>
      <c r="D1201" s="16" t="s">
        <v>694</v>
      </c>
      <c r="E1201" s="14"/>
      <c r="F1201" s="14"/>
      <c r="G1201" s="14"/>
      <c r="H1201" s="14"/>
      <c r="I1201" s="14"/>
      <c r="J1201" s="14"/>
      <c r="K1201" s="14"/>
      <c r="L1201" s="14"/>
      <c r="M1201" s="14"/>
    </row>
    <row r="1202" spans="1:13" x14ac:dyDescent="0.3">
      <c r="A1202" s="14"/>
      <c r="B1202" s="14"/>
      <c r="C1202" s="13" t="s">
        <v>26</v>
      </c>
      <c r="D1202" s="26"/>
      <c r="E1202" s="13" t="s">
        <v>30</v>
      </c>
      <c r="F1202" s="17"/>
      <c r="G1202" s="18"/>
      <c r="H1202" s="18"/>
      <c r="I1202" s="18"/>
      <c r="J1202" s="15">
        <f>OR(F1202&lt;&gt;0,G1202&lt;&gt;0,H1202&lt;&gt;0,I1202&lt;&gt;0)*(F1202 + (F1202 = 0))*(G1202 + (G1202 = 0))*(H1202 + (H1202 = 0))*(I1202 + (I1202 = 0))</f>
        <v>0</v>
      </c>
      <c r="K1202" s="14"/>
      <c r="L1202" s="14"/>
      <c r="M1202" s="14"/>
    </row>
    <row r="1203" spans="1:13" x14ac:dyDescent="0.3">
      <c r="A1203" s="14"/>
      <c r="B1203" s="14"/>
      <c r="C1203" s="13" t="s">
        <v>26</v>
      </c>
      <c r="D1203" s="26"/>
      <c r="E1203" s="13" t="s">
        <v>28</v>
      </c>
      <c r="F1203" s="17">
        <v>8</v>
      </c>
      <c r="G1203" s="18">
        <v>0.65</v>
      </c>
      <c r="H1203" s="18">
        <v>0</v>
      </c>
      <c r="I1203" s="18">
        <v>0.55000000000000004</v>
      </c>
      <c r="J1203" s="15">
        <f>OR(F1203&lt;&gt;0,G1203&lt;&gt;0,H1203&lt;&gt;0,I1203&lt;&gt;0)*(F1203 + (F1203 = 0))*(G1203 + (G1203 = 0))*(H1203 + (H1203 = 0))*(I1203 + (I1203 = 0))</f>
        <v>2.86</v>
      </c>
      <c r="K1203" s="14"/>
      <c r="L1203" s="14"/>
      <c r="M1203" s="14"/>
    </row>
    <row r="1204" spans="1:13" x14ac:dyDescent="0.3">
      <c r="A1204" s="14"/>
      <c r="B1204" s="14"/>
      <c r="C1204" s="13" t="s">
        <v>26</v>
      </c>
      <c r="D1204" s="26"/>
      <c r="E1204" s="13" t="s">
        <v>17</v>
      </c>
      <c r="F1204" s="17">
        <v>2</v>
      </c>
      <c r="G1204" s="18">
        <v>0.8</v>
      </c>
      <c r="H1204" s="18">
        <v>0</v>
      </c>
      <c r="I1204" s="18">
        <v>0.45</v>
      </c>
      <c r="J1204" s="15">
        <f>OR(F1204&lt;&gt;0,G1204&lt;&gt;0,H1204&lt;&gt;0,I1204&lt;&gt;0)*(F1204 + (F1204 = 0))*(G1204 + (G1204 = 0))*(H1204 + (H1204 = 0))*(I1204 + (I1204 = 0))</f>
        <v>0.72</v>
      </c>
      <c r="K1204" s="14"/>
      <c r="L1204" s="14"/>
      <c r="M1204" s="14"/>
    </row>
    <row r="1205" spans="1:13" x14ac:dyDescent="0.3">
      <c r="A1205" s="14"/>
      <c r="B1205" s="14"/>
      <c r="C1205" s="13" t="s">
        <v>26</v>
      </c>
      <c r="D1205" s="26"/>
      <c r="E1205" s="13" t="s">
        <v>17</v>
      </c>
      <c r="F1205" s="17">
        <v>1</v>
      </c>
      <c r="G1205" s="18">
        <v>2.6</v>
      </c>
      <c r="H1205" s="18">
        <v>0</v>
      </c>
      <c r="I1205" s="18">
        <v>0.55000000000000004</v>
      </c>
      <c r="J1205" s="15">
        <f>OR(F1205&lt;&gt;0,G1205&lt;&gt;0,H1205&lt;&gt;0,I1205&lt;&gt;0)*(F1205 + (F1205 = 0))*(G1205 + (G1205 = 0))*(H1205 + (H1205 = 0))*(I1205 + (I1205 = 0))</f>
        <v>1.43</v>
      </c>
      <c r="K1205" s="14"/>
      <c r="L1205" s="14"/>
      <c r="M1205" s="14"/>
    </row>
    <row r="1206" spans="1:13" x14ac:dyDescent="0.3">
      <c r="A1206" s="14"/>
      <c r="B1206" s="14"/>
      <c r="C1206" s="13" t="s">
        <v>26</v>
      </c>
      <c r="D1206" s="26"/>
      <c r="E1206" s="13" t="s">
        <v>29</v>
      </c>
      <c r="F1206" s="17">
        <v>6</v>
      </c>
      <c r="G1206" s="18">
        <v>0.65</v>
      </c>
      <c r="H1206" s="18">
        <v>0</v>
      </c>
      <c r="I1206" s="18">
        <v>0.55000000000000004</v>
      </c>
      <c r="J1206" s="15">
        <f>OR(F1206&lt;&gt;0,G1206&lt;&gt;0,H1206&lt;&gt;0,I1206&lt;&gt;0)*(F1206 + (F1206 = 0))*(G1206 + (G1206 = 0))*(H1206 + (H1206 = 0))*(I1206 + (I1206 = 0))</f>
        <v>2.15</v>
      </c>
      <c r="K1206" s="14"/>
      <c r="L1206" s="14"/>
      <c r="M1206" s="14"/>
    </row>
    <row r="1207" spans="1:13" x14ac:dyDescent="0.3">
      <c r="A1207" s="14"/>
      <c r="B1207" s="14"/>
      <c r="C1207" s="14"/>
      <c r="D1207" s="26"/>
      <c r="E1207" s="14"/>
      <c r="F1207" s="14"/>
      <c r="G1207" s="14"/>
      <c r="H1207" s="14"/>
      <c r="I1207" s="14"/>
      <c r="J1207" s="19" t="s">
        <v>695</v>
      </c>
      <c r="K1207" s="20">
        <f>SUM(J1202:J1206)*1</f>
        <v>7.16</v>
      </c>
      <c r="L1207" s="18">
        <v>161.47999999999999</v>
      </c>
      <c r="M1207" s="20">
        <f>ROUND(K1207*L1207,2)</f>
        <v>1156.2</v>
      </c>
    </row>
    <row r="1208" spans="1:13" ht="1.05" customHeight="1" x14ac:dyDescent="0.3">
      <c r="A1208" s="21"/>
      <c r="B1208" s="21"/>
      <c r="C1208" s="21"/>
      <c r="D1208" s="27"/>
      <c r="E1208" s="21"/>
      <c r="F1208" s="21"/>
      <c r="G1208" s="21"/>
      <c r="H1208" s="21"/>
      <c r="I1208" s="21"/>
      <c r="J1208" s="21"/>
      <c r="K1208" s="21"/>
      <c r="L1208" s="21"/>
      <c r="M1208" s="21"/>
    </row>
    <row r="1209" spans="1:13" x14ac:dyDescent="0.3">
      <c r="A1209" s="12" t="s">
        <v>696</v>
      </c>
      <c r="B1209" s="13" t="s">
        <v>22</v>
      </c>
      <c r="C1209" s="13" t="s">
        <v>203</v>
      </c>
      <c r="D1209" s="16" t="s">
        <v>697</v>
      </c>
      <c r="E1209" s="14"/>
      <c r="F1209" s="14"/>
      <c r="G1209" s="14"/>
      <c r="H1209" s="14"/>
      <c r="I1209" s="14"/>
      <c r="J1209" s="14"/>
      <c r="K1209" s="15">
        <f>K1221</f>
        <v>30.79</v>
      </c>
      <c r="L1209" s="15">
        <f>L1221</f>
        <v>93.16</v>
      </c>
      <c r="M1209" s="15">
        <f>M1221</f>
        <v>2868.4</v>
      </c>
    </row>
    <row r="1210" spans="1:13" ht="162" x14ac:dyDescent="0.3">
      <c r="A1210" s="14"/>
      <c r="B1210" s="14"/>
      <c r="C1210" s="14"/>
      <c r="D1210" s="16" t="s">
        <v>698</v>
      </c>
      <c r="E1210" s="14"/>
      <c r="F1210" s="14"/>
      <c r="G1210" s="14"/>
      <c r="H1210" s="14"/>
      <c r="I1210" s="14"/>
      <c r="J1210" s="14"/>
      <c r="K1210" s="14"/>
      <c r="L1210" s="14"/>
      <c r="M1210" s="14"/>
    </row>
    <row r="1211" spans="1:13" x14ac:dyDescent="0.3">
      <c r="A1211" s="14"/>
      <c r="B1211" s="14"/>
      <c r="C1211" s="13" t="s">
        <v>26</v>
      </c>
      <c r="D1211" s="26"/>
      <c r="E1211" s="13" t="s">
        <v>470</v>
      </c>
      <c r="F1211" s="17">
        <v>1</v>
      </c>
      <c r="G1211" s="18">
        <v>4.12</v>
      </c>
      <c r="H1211" s="18">
        <v>0</v>
      </c>
      <c r="I1211" s="18">
        <v>0</v>
      </c>
      <c r="J1211" s="15">
        <f t="shared" ref="J1211:J1220" si="38">OR(F1211&lt;&gt;0,G1211&lt;&gt;0,H1211&lt;&gt;0,I1211&lt;&gt;0)*(F1211 + (F1211 = 0))*(G1211 + (G1211 = 0))*(H1211 + (H1211 = 0))*(I1211 + (I1211 = 0))</f>
        <v>4.12</v>
      </c>
      <c r="K1211" s="14"/>
      <c r="L1211" s="14"/>
      <c r="M1211" s="14"/>
    </row>
    <row r="1212" spans="1:13" x14ac:dyDescent="0.3">
      <c r="A1212" s="14"/>
      <c r="B1212" s="14"/>
      <c r="C1212" s="13" t="s">
        <v>26</v>
      </c>
      <c r="D1212" s="26"/>
      <c r="E1212" s="13" t="s">
        <v>471</v>
      </c>
      <c r="F1212" s="17">
        <v>1</v>
      </c>
      <c r="G1212" s="18">
        <v>2.2599999999999998</v>
      </c>
      <c r="H1212" s="18">
        <v>0</v>
      </c>
      <c r="I1212" s="18">
        <v>0</v>
      </c>
      <c r="J1212" s="15">
        <f t="shared" si="38"/>
        <v>2.2599999999999998</v>
      </c>
      <c r="K1212" s="14"/>
      <c r="L1212" s="14"/>
      <c r="M1212" s="14"/>
    </row>
    <row r="1213" spans="1:13" x14ac:dyDescent="0.3">
      <c r="A1213" s="14"/>
      <c r="B1213" s="14"/>
      <c r="C1213" s="13" t="s">
        <v>26</v>
      </c>
      <c r="D1213" s="26"/>
      <c r="E1213" s="13" t="s">
        <v>472</v>
      </c>
      <c r="F1213" s="17">
        <v>1</v>
      </c>
      <c r="G1213" s="18">
        <v>1.62</v>
      </c>
      <c r="H1213" s="18">
        <v>0</v>
      </c>
      <c r="I1213" s="18">
        <v>0</v>
      </c>
      <c r="J1213" s="15">
        <f t="shared" si="38"/>
        <v>1.62</v>
      </c>
      <c r="K1213" s="14"/>
      <c r="L1213" s="14"/>
      <c r="M1213" s="14"/>
    </row>
    <row r="1214" spans="1:13" x14ac:dyDescent="0.3">
      <c r="A1214" s="14"/>
      <c r="B1214" s="14"/>
      <c r="C1214" s="13" t="s">
        <v>26</v>
      </c>
      <c r="D1214" s="26"/>
      <c r="E1214" s="13" t="s">
        <v>473</v>
      </c>
      <c r="F1214" s="17">
        <v>1</v>
      </c>
      <c r="G1214" s="18">
        <v>12.52</v>
      </c>
      <c r="H1214" s="18">
        <v>0</v>
      </c>
      <c r="I1214" s="18">
        <v>0</v>
      </c>
      <c r="J1214" s="15">
        <f t="shared" si="38"/>
        <v>12.52</v>
      </c>
      <c r="K1214" s="14"/>
      <c r="L1214" s="14"/>
      <c r="M1214" s="14"/>
    </row>
    <row r="1215" spans="1:13" x14ac:dyDescent="0.3">
      <c r="A1215" s="14"/>
      <c r="B1215" s="14"/>
      <c r="C1215" s="13" t="s">
        <v>26</v>
      </c>
      <c r="D1215" s="26"/>
      <c r="E1215" s="13" t="s">
        <v>474</v>
      </c>
      <c r="F1215" s="17">
        <v>1</v>
      </c>
      <c r="G1215" s="18">
        <v>0.97</v>
      </c>
      <c r="H1215" s="18">
        <v>0</v>
      </c>
      <c r="I1215" s="18">
        <v>0</v>
      </c>
      <c r="J1215" s="15">
        <f t="shared" si="38"/>
        <v>0.97</v>
      </c>
      <c r="K1215" s="14"/>
      <c r="L1215" s="14"/>
      <c r="M1215" s="14"/>
    </row>
    <row r="1216" spans="1:13" x14ac:dyDescent="0.3">
      <c r="A1216" s="14"/>
      <c r="B1216" s="14"/>
      <c r="C1216" s="13" t="s">
        <v>26</v>
      </c>
      <c r="D1216" s="26"/>
      <c r="E1216" s="13" t="s">
        <v>17</v>
      </c>
      <c r="F1216" s="17">
        <v>1</v>
      </c>
      <c r="G1216" s="18">
        <v>0.3</v>
      </c>
      <c r="H1216" s="18">
        <v>0</v>
      </c>
      <c r="I1216" s="18">
        <v>0</v>
      </c>
      <c r="J1216" s="15">
        <f t="shared" si="38"/>
        <v>0.3</v>
      </c>
      <c r="K1216" s="14"/>
      <c r="L1216" s="14"/>
      <c r="M1216" s="14"/>
    </row>
    <row r="1217" spans="1:13" x14ac:dyDescent="0.3">
      <c r="A1217" s="14"/>
      <c r="B1217" s="14"/>
      <c r="C1217" s="13" t="s">
        <v>26</v>
      </c>
      <c r="D1217" s="26"/>
      <c r="E1217" s="13" t="s">
        <v>475</v>
      </c>
      <c r="F1217" s="17">
        <v>2</v>
      </c>
      <c r="G1217" s="18">
        <v>1.3</v>
      </c>
      <c r="H1217" s="18">
        <v>0</v>
      </c>
      <c r="I1217" s="18">
        <v>0</v>
      </c>
      <c r="J1217" s="15">
        <f t="shared" si="38"/>
        <v>2.6</v>
      </c>
      <c r="K1217" s="14"/>
      <c r="L1217" s="14"/>
      <c r="M1217" s="14"/>
    </row>
    <row r="1218" spans="1:13" x14ac:dyDescent="0.3">
      <c r="A1218" s="14"/>
      <c r="B1218" s="14"/>
      <c r="C1218" s="13" t="s">
        <v>26</v>
      </c>
      <c r="D1218" s="26"/>
      <c r="E1218" s="13" t="s">
        <v>17</v>
      </c>
      <c r="F1218" s="17">
        <v>1</v>
      </c>
      <c r="G1218" s="18">
        <v>0.3</v>
      </c>
      <c r="H1218" s="18">
        <v>0</v>
      </c>
      <c r="I1218" s="18">
        <v>0</v>
      </c>
      <c r="J1218" s="15">
        <f t="shared" si="38"/>
        <v>0.3</v>
      </c>
      <c r="K1218" s="14"/>
      <c r="L1218" s="14"/>
      <c r="M1218" s="14"/>
    </row>
    <row r="1219" spans="1:13" x14ac:dyDescent="0.3">
      <c r="A1219" s="14"/>
      <c r="B1219" s="14"/>
      <c r="C1219" s="13" t="s">
        <v>26</v>
      </c>
      <c r="D1219" s="26"/>
      <c r="E1219" s="13" t="s">
        <v>476</v>
      </c>
      <c r="F1219" s="17">
        <v>2</v>
      </c>
      <c r="G1219" s="18">
        <v>1.5</v>
      </c>
      <c r="H1219" s="18">
        <v>0</v>
      </c>
      <c r="I1219" s="18">
        <v>0</v>
      </c>
      <c r="J1219" s="15">
        <f t="shared" si="38"/>
        <v>3</v>
      </c>
      <c r="K1219" s="14"/>
      <c r="L1219" s="14"/>
      <c r="M1219" s="14"/>
    </row>
    <row r="1220" spans="1:13" x14ac:dyDescent="0.3">
      <c r="A1220" s="14"/>
      <c r="B1220" s="14"/>
      <c r="C1220" s="13" t="s">
        <v>26</v>
      </c>
      <c r="D1220" s="26"/>
      <c r="E1220" s="13" t="s">
        <v>17</v>
      </c>
      <c r="F1220" s="17">
        <v>1</v>
      </c>
      <c r="G1220" s="18">
        <v>3.1</v>
      </c>
      <c r="H1220" s="18">
        <v>0</v>
      </c>
      <c r="I1220" s="18">
        <v>0</v>
      </c>
      <c r="J1220" s="15">
        <f t="shared" si="38"/>
        <v>3.1</v>
      </c>
      <c r="K1220" s="14"/>
      <c r="L1220" s="14"/>
      <c r="M1220" s="14"/>
    </row>
    <row r="1221" spans="1:13" x14ac:dyDescent="0.3">
      <c r="A1221" s="14"/>
      <c r="B1221" s="14"/>
      <c r="C1221" s="14"/>
      <c r="D1221" s="26"/>
      <c r="E1221" s="14"/>
      <c r="F1221" s="14"/>
      <c r="G1221" s="14"/>
      <c r="H1221" s="14"/>
      <c r="I1221" s="14"/>
      <c r="J1221" s="19" t="s">
        <v>699</v>
      </c>
      <c r="K1221" s="20">
        <f>SUM(J1211:J1220)*1</f>
        <v>30.79</v>
      </c>
      <c r="L1221" s="18">
        <v>93.16</v>
      </c>
      <c r="M1221" s="20">
        <f>ROUND(K1221*L1221,2)</f>
        <v>2868.4</v>
      </c>
    </row>
    <row r="1222" spans="1:13" ht="1.05" customHeight="1" x14ac:dyDescent="0.3">
      <c r="A1222" s="21"/>
      <c r="B1222" s="21"/>
      <c r="C1222" s="21"/>
      <c r="D1222" s="27"/>
      <c r="E1222" s="21"/>
      <c r="F1222" s="21"/>
      <c r="G1222" s="21"/>
      <c r="H1222" s="21"/>
      <c r="I1222" s="21"/>
      <c r="J1222" s="21"/>
      <c r="K1222" s="21"/>
      <c r="L1222" s="21"/>
      <c r="M1222" s="21"/>
    </row>
    <row r="1223" spans="1:13" x14ac:dyDescent="0.3">
      <c r="A1223" s="12" t="s">
        <v>700</v>
      </c>
      <c r="B1223" s="13" t="s">
        <v>22</v>
      </c>
      <c r="C1223" s="13" t="s">
        <v>203</v>
      </c>
      <c r="D1223" s="16" t="s">
        <v>701</v>
      </c>
      <c r="E1223" s="14"/>
      <c r="F1223" s="14"/>
      <c r="G1223" s="14"/>
      <c r="H1223" s="14"/>
      <c r="I1223" s="14"/>
      <c r="J1223" s="14"/>
      <c r="K1223" s="15">
        <f>K1227</f>
        <v>4</v>
      </c>
      <c r="L1223" s="15">
        <f>L1227</f>
        <v>96.89</v>
      </c>
      <c r="M1223" s="15">
        <f>M1227</f>
        <v>387.56</v>
      </c>
    </row>
    <row r="1224" spans="1:13" ht="108" x14ac:dyDescent="0.3">
      <c r="A1224" s="14"/>
      <c r="B1224" s="14"/>
      <c r="C1224" s="14"/>
      <c r="D1224" s="16" t="s">
        <v>702</v>
      </c>
      <c r="E1224" s="14"/>
      <c r="F1224" s="14"/>
      <c r="G1224" s="14"/>
      <c r="H1224" s="14"/>
      <c r="I1224" s="14"/>
      <c r="J1224" s="14"/>
      <c r="K1224" s="14"/>
      <c r="L1224" s="14"/>
      <c r="M1224" s="14"/>
    </row>
    <row r="1225" spans="1:13" x14ac:dyDescent="0.3">
      <c r="A1225" s="14"/>
      <c r="B1225" s="14"/>
      <c r="C1225" s="13" t="s">
        <v>26</v>
      </c>
      <c r="D1225" s="26"/>
      <c r="E1225" s="13" t="s">
        <v>477</v>
      </c>
      <c r="F1225" s="17">
        <v>1</v>
      </c>
      <c r="G1225" s="18">
        <v>2</v>
      </c>
      <c r="H1225" s="18">
        <v>0</v>
      </c>
      <c r="I1225" s="18">
        <v>0</v>
      </c>
      <c r="J1225" s="15">
        <f>OR(F1225&lt;&gt;0,G1225&lt;&gt;0,H1225&lt;&gt;0,I1225&lt;&gt;0)*(F1225 + (F1225 = 0))*(G1225 + (G1225 = 0))*(H1225 + (H1225 = 0))*(I1225 + (I1225 = 0))</f>
        <v>2</v>
      </c>
      <c r="K1225" s="14"/>
      <c r="L1225" s="14"/>
      <c r="M1225" s="14"/>
    </row>
    <row r="1226" spans="1:13" x14ac:dyDescent="0.3">
      <c r="A1226" s="14"/>
      <c r="B1226" s="14"/>
      <c r="C1226" s="13" t="s">
        <v>26</v>
      </c>
      <c r="D1226" s="26"/>
      <c r="E1226" s="13" t="s">
        <v>478</v>
      </c>
      <c r="F1226" s="17">
        <v>1</v>
      </c>
      <c r="G1226" s="18">
        <v>2</v>
      </c>
      <c r="H1226" s="18">
        <v>0</v>
      </c>
      <c r="I1226" s="18">
        <v>0</v>
      </c>
      <c r="J1226" s="15">
        <f>OR(F1226&lt;&gt;0,G1226&lt;&gt;0,H1226&lt;&gt;0,I1226&lt;&gt;0)*(F1226 + (F1226 = 0))*(G1226 + (G1226 = 0))*(H1226 + (H1226 = 0))*(I1226 + (I1226 = 0))</f>
        <v>2</v>
      </c>
      <c r="K1226" s="14"/>
      <c r="L1226" s="14"/>
      <c r="M1226" s="14"/>
    </row>
    <row r="1227" spans="1:13" x14ac:dyDescent="0.3">
      <c r="A1227" s="14"/>
      <c r="B1227" s="14"/>
      <c r="C1227" s="14"/>
      <c r="D1227" s="26"/>
      <c r="E1227" s="14"/>
      <c r="F1227" s="14"/>
      <c r="G1227" s="14"/>
      <c r="H1227" s="14"/>
      <c r="I1227" s="14"/>
      <c r="J1227" s="19" t="s">
        <v>703</v>
      </c>
      <c r="K1227" s="20">
        <f>SUM(J1225:J1226)*1</f>
        <v>4</v>
      </c>
      <c r="L1227" s="18">
        <v>96.89</v>
      </c>
      <c r="M1227" s="20">
        <f>ROUND(K1227*L1227,2)</f>
        <v>387.56</v>
      </c>
    </row>
    <row r="1228" spans="1:13" ht="1.05" customHeight="1" x14ac:dyDescent="0.3">
      <c r="A1228" s="21"/>
      <c r="B1228" s="21"/>
      <c r="C1228" s="21"/>
      <c r="D1228" s="27"/>
      <c r="E1228" s="21"/>
      <c r="F1228" s="21"/>
      <c r="G1228" s="21"/>
      <c r="H1228" s="21"/>
      <c r="I1228" s="21"/>
      <c r="J1228" s="21"/>
      <c r="K1228" s="21"/>
      <c r="L1228" s="21"/>
      <c r="M1228" s="21"/>
    </row>
    <row r="1229" spans="1:13" x14ac:dyDescent="0.3">
      <c r="A1229" s="12" t="s">
        <v>704</v>
      </c>
      <c r="B1229" s="13" t="s">
        <v>22</v>
      </c>
      <c r="C1229" s="13" t="s">
        <v>203</v>
      </c>
      <c r="D1229" s="16" t="s">
        <v>705</v>
      </c>
      <c r="E1229" s="14"/>
      <c r="F1229" s="14"/>
      <c r="G1229" s="14"/>
      <c r="H1229" s="14"/>
      <c r="I1229" s="14"/>
      <c r="J1229" s="14"/>
      <c r="K1229" s="15">
        <f>K1235</f>
        <v>11.25</v>
      </c>
      <c r="L1229" s="15">
        <f>L1235</f>
        <v>149.06</v>
      </c>
      <c r="M1229" s="15">
        <f>M1235</f>
        <v>1676.93</v>
      </c>
    </row>
    <row r="1230" spans="1:13" ht="97.2" x14ac:dyDescent="0.3">
      <c r="A1230" s="14"/>
      <c r="B1230" s="14"/>
      <c r="C1230" s="14"/>
      <c r="D1230" s="16" t="s">
        <v>706</v>
      </c>
      <c r="E1230" s="14"/>
      <c r="F1230" s="14"/>
      <c r="G1230" s="14"/>
      <c r="H1230" s="14"/>
      <c r="I1230" s="14"/>
      <c r="J1230" s="14"/>
      <c r="K1230" s="14"/>
      <c r="L1230" s="14"/>
      <c r="M1230" s="14"/>
    </row>
    <row r="1231" spans="1:13" x14ac:dyDescent="0.3">
      <c r="A1231" s="14"/>
      <c r="B1231" s="14"/>
      <c r="C1231" s="13" t="s">
        <v>26</v>
      </c>
      <c r="D1231" s="26"/>
      <c r="E1231" s="13" t="s">
        <v>479</v>
      </c>
      <c r="F1231" s="17">
        <v>1</v>
      </c>
      <c r="G1231" s="18">
        <v>1.65</v>
      </c>
      <c r="H1231" s="18">
        <v>0</v>
      </c>
      <c r="I1231" s="18">
        <v>0</v>
      </c>
      <c r="J1231" s="15">
        <f>OR(F1231&lt;&gt;0,G1231&lt;&gt;0,H1231&lt;&gt;0,I1231&lt;&gt;0)*(F1231 + (F1231 = 0))*(G1231 + (G1231 = 0))*(H1231 + (H1231 = 0))*(I1231 + (I1231 = 0))</f>
        <v>1.65</v>
      </c>
      <c r="K1231" s="14"/>
      <c r="L1231" s="14"/>
      <c r="M1231" s="14"/>
    </row>
    <row r="1232" spans="1:13" x14ac:dyDescent="0.3">
      <c r="A1232" s="14"/>
      <c r="B1232" s="14"/>
      <c r="C1232" s="13" t="s">
        <v>26</v>
      </c>
      <c r="D1232" s="26"/>
      <c r="E1232" s="13" t="s">
        <v>480</v>
      </c>
      <c r="F1232" s="17">
        <v>1</v>
      </c>
      <c r="G1232" s="18">
        <v>2</v>
      </c>
      <c r="H1232" s="18">
        <v>0</v>
      </c>
      <c r="I1232" s="18">
        <v>0</v>
      </c>
      <c r="J1232" s="15">
        <f>OR(F1232&lt;&gt;0,G1232&lt;&gt;0,H1232&lt;&gt;0,I1232&lt;&gt;0)*(F1232 + (F1232 = 0))*(G1232 + (G1232 = 0))*(H1232 + (H1232 = 0))*(I1232 + (I1232 = 0))</f>
        <v>2</v>
      </c>
      <c r="K1232" s="14"/>
      <c r="L1232" s="14"/>
      <c r="M1232" s="14"/>
    </row>
    <row r="1233" spans="1:13" x14ac:dyDescent="0.3">
      <c r="A1233" s="14"/>
      <c r="B1233" s="14"/>
      <c r="C1233" s="13" t="s">
        <v>26</v>
      </c>
      <c r="D1233" s="26"/>
      <c r="E1233" s="13" t="s">
        <v>481</v>
      </c>
      <c r="F1233" s="17">
        <v>2</v>
      </c>
      <c r="G1233" s="18">
        <v>2</v>
      </c>
      <c r="H1233" s="18">
        <v>0</v>
      </c>
      <c r="I1233" s="18">
        <v>0</v>
      </c>
      <c r="J1233" s="15">
        <f>OR(F1233&lt;&gt;0,G1233&lt;&gt;0,H1233&lt;&gt;0,I1233&lt;&gt;0)*(F1233 + (F1233 = 0))*(G1233 + (G1233 = 0))*(H1233 + (H1233 = 0))*(I1233 + (I1233 = 0))</f>
        <v>4</v>
      </c>
      <c r="K1233" s="14"/>
      <c r="L1233" s="14"/>
      <c r="M1233" s="14"/>
    </row>
    <row r="1234" spans="1:13" x14ac:dyDescent="0.3">
      <c r="A1234" s="14"/>
      <c r="B1234" s="14"/>
      <c r="C1234" s="13" t="s">
        <v>26</v>
      </c>
      <c r="D1234" s="26"/>
      <c r="E1234" s="13" t="s">
        <v>482</v>
      </c>
      <c r="F1234" s="17">
        <v>1</v>
      </c>
      <c r="G1234" s="18">
        <v>3.6</v>
      </c>
      <c r="H1234" s="18">
        <v>0</v>
      </c>
      <c r="I1234" s="18">
        <v>0</v>
      </c>
      <c r="J1234" s="15">
        <f>OR(F1234&lt;&gt;0,G1234&lt;&gt;0,H1234&lt;&gt;0,I1234&lt;&gt;0)*(F1234 + (F1234 = 0))*(G1234 + (G1234 = 0))*(H1234 + (H1234 = 0))*(I1234 + (I1234 = 0))</f>
        <v>3.6</v>
      </c>
      <c r="K1234" s="14"/>
      <c r="L1234" s="14"/>
      <c r="M1234" s="14"/>
    </row>
    <row r="1235" spans="1:13" x14ac:dyDescent="0.3">
      <c r="A1235" s="14"/>
      <c r="B1235" s="14"/>
      <c r="C1235" s="14"/>
      <c r="D1235" s="26"/>
      <c r="E1235" s="14"/>
      <c r="F1235" s="14"/>
      <c r="G1235" s="14"/>
      <c r="H1235" s="14"/>
      <c r="I1235" s="14"/>
      <c r="J1235" s="19" t="s">
        <v>707</v>
      </c>
      <c r="K1235" s="20">
        <f>SUM(J1231:J1234)*1</f>
        <v>11.25</v>
      </c>
      <c r="L1235" s="18">
        <v>149.06</v>
      </c>
      <c r="M1235" s="20">
        <f>ROUND(K1235*L1235,2)</f>
        <v>1676.93</v>
      </c>
    </row>
    <row r="1236" spans="1:13" ht="1.05" customHeight="1" x14ac:dyDescent="0.3">
      <c r="A1236" s="21"/>
      <c r="B1236" s="21"/>
      <c r="C1236" s="21"/>
      <c r="D1236" s="27"/>
      <c r="E1236" s="21"/>
      <c r="F1236" s="21"/>
      <c r="G1236" s="21"/>
      <c r="H1236" s="21"/>
      <c r="I1236" s="21"/>
      <c r="J1236" s="21"/>
      <c r="K1236" s="21"/>
      <c r="L1236" s="21"/>
      <c r="M1236" s="21"/>
    </row>
    <row r="1237" spans="1:13" x14ac:dyDescent="0.3">
      <c r="A1237" s="12" t="s">
        <v>708</v>
      </c>
      <c r="B1237" s="13" t="s">
        <v>22</v>
      </c>
      <c r="C1237" s="13" t="s">
        <v>203</v>
      </c>
      <c r="D1237" s="16" t="s">
        <v>709</v>
      </c>
      <c r="E1237" s="14"/>
      <c r="F1237" s="14"/>
      <c r="G1237" s="14"/>
      <c r="H1237" s="14"/>
      <c r="I1237" s="14"/>
      <c r="J1237" s="14"/>
      <c r="K1237" s="15">
        <f>K1240</f>
        <v>1.4</v>
      </c>
      <c r="L1237" s="15">
        <f>L1240</f>
        <v>53.41</v>
      </c>
      <c r="M1237" s="15">
        <f>M1240</f>
        <v>74.77</v>
      </c>
    </row>
    <row r="1238" spans="1:13" ht="64.8" x14ac:dyDescent="0.3">
      <c r="A1238" s="14"/>
      <c r="B1238" s="14"/>
      <c r="C1238" s="14"/>
      <c r="D1238" s="16" t="s">
        <v>710</v>
      </c>
      <c r="E1238" s="14"/>
      <c r="F1238" s="14"/>
      <c r="G1238" s="14"/>
      <c r="H1238" s="14"/>
      <c r="I1238" s="14"/>
      <c r="J1238" s="14"/>
      <c r="K1238" s="14"/>
      <c r="L1238" s="14"/>
      <c r="M1238" s="14"/>
    </row>
    <row r="1239" spans="1:13" x14ac:dyDescent="0.3">
      <c r="A1239" s="14"/>
      <c r="B1239" s="14"/>
      <c r="C1239" s="13" t="s">
        <v>26</v>
      </c>
      <c r="D1239" s="26"/>
      <c r="E1239" s="13" t="s">
        <v>483</v>
      </c>
      <c r="F1239" s="17">
        <v>1</v>
      </c>
      <c r="G1239" s="18">
        <v>1.4</v>
      </c>
      <c r="H1239" s="18">
        <v>0</v>
      </c>
      <c r="I1239" s="18">
        <v>0</v>
      </c>
      <c r="J1239" s="15">
        <f>OR(F1239&lt;&gt;0,G1239&lt;&gt;0,H1239&lt;&gt;0,I1239&lt;&gt;0)*(F1239 + (F1239 = 0))*(G1239 + (G1239 = 0))*(H1239 + (H1239 = 0))*(I1239 + (I1239 = 0))</f>
        <v>1.4</v>
      </c>
      <c r="K1239" s="14"/>
      <c r="L1239" s="14"/>
      <c r="M1239" s="14"/>
    </row>
    <row r="1240" spans="1:13" x14ac:dyDescent="0.3">
      <c r="A1240" s="14"/>
      <c r="B1240" s="14"/>
      <c r="C1240" s="14"/>
      <c r="D1240" s="26"/>
      <c r="E1240" s="14"/>
      <c r="F1240" s="14"/>
      <c r="G1240" s="14"/>
      <c r="H1240" s="14"/>
      <c r="I1240" s="14"/>
      <c r="J1240" s="19" t="s">
        <v>711</v>
      </c>
      <c r="K1240" s="20">
        <f>J1239*1</f>
        <v>1.4</v>
      </c>
      <c r="L1240" s="18">
        <v>53.41</v>
      </c>
      <c r="M1240" s="20">
        <f>ROUND(K1240*L1240,2)</f>
        <v>74.77</v>
      </c>
    </row>
    <row r="1241" spans="1:13" ht="1.05" customHeight="1" x14ac:dyDescent="0.3">
      <c r="A1241" s="21"/>
      <c r="B1241" s="21"/>
      <c r="C1241" s="21"/>
      <c r="D1241" s="27"/>
      <c r="E1241" s="21"/>
      <c r="F1241" s="21"/>
      <c r="G1241" s="21"/>
      <c r="H1241" s="21"/>
      <c r="I1241" s="21"/>
      <c r="J1241" s="21"/>
      <c r="K1241" s="21"/>
      <c r="L1241" s="21"/>
      <c r="M1241" s="21"/>
    </row>
    <row r="1242" spans="1:13" ht="21.6" x14ac:dyDescent="0.3">
      <c r="A1242" s="12" t="s">
        <v>712</v>
      </c>
      <c r="B1242" s="13" t="s">
        <v>22</v>
      </c>
      <c r="C1242" s="13" t="s">
        <v>23</v>
      </c>
      <c r="D1242" s="16" t="s">
        <v>713</v>
      </c>
      <c r="E1242" s="14"/>
      <c r="F1242" s="14"/>
      <c r="G1242" s="14"/>
      <c r="H1242" s="14"/>
      <c r="I1242" s="14"/>
      <c r="J1242" s="14"/>
      <c r="K1242" s="15">
        <f>K1245</f>
        <v>5.46</v>
      </c>
      <c r="L1242" s="15">
        <f>L1245</f>
        <v>205.33</v>
      </c>
      <c r="M1242" s="15">
        <f>M1245</f>
        <v>1121.0999999999999</v>
      </c>
    </row>
    <row r="1243" spans="1:13" ht="183.6" x14ac:dyDescent="0.3">
      <c r="A1243" s="14"/>
      <c r="B1243" s="14"/>
      <c r="C1243" s="14"/>
      <c r="D1243" s="16" t="s">
        <v>714</v>
      </c>
      <c r="E1243" s="14"/>
      <c r="F1243" s="14"/>
      <c r="G1243" s="14"/>
      <c r="H1243" s="14"/>
      <c r="I1243" s="14"/>
      <c r="J1243" s="14"/>
      <c r="K1243" s="14"/>
      <c r="L1243" s="14"/>
      <c r="M1243" s="14"/>
    </row>
    <row r="1244" spans="1:13" x14ac:dyDescent="0.3">
      <c r="A1244" s="14"/>
      <c r="B1244" s="14"/>
      <c r="C1244" s="13" t="s">
        <v>26</v>
      </c>
      <c r="D1244" s="26"/>
      <c r="E1244" s="13" t="s">
        <v>715</v>
      </c>
      <c r="F1244" s="17">
        <v>1</v>
      </c>
      <c r="G1244" s="18">
        <v>3.9</v>
      </c>
      <c r="H1244" s="18">
        <v>0</v>
      </c>
      <c r="I1244" s="18">
        <v>1.4</v>
      </c>
      <c r="J1244" s="15">
        <f>OR(F1244&lt;&gt;0,G1244&lt;&gt;0,H1244&lt;&gt;0,I1244&lt;&gt;0)*(F1244 + (F1244 = 0))*(G1244 + (G1244 = 0))*(H1244 + (H1244 = 0))*(I1244 + (I1244 = 0))</f>
        <v>5.46</v>
      </c>
      <c r="K1244" s="14"/>
      <c r="L1244" s="14"/>
      <c r="M1244" s="14"/>
    </row>
    <row r="1245" spans="1:13" x14ac:dyDescent="0.3">
      <c r="A1245" s="14"/>
      <c r="B1245" s="14"/>
      <c r="C1245" s="14"/>
      <c r="D1245" s="26"/>
      <c r="E1245" s="14"/>
      <c r="F1245" s="14"/>
      <c r="G1245" s="14"/>
      <c r="H1245" s="14"/>
      <c r="I1245" s="14"/>
      <c r="J1245" s="19" t="s">
        <v>716</v>
      </c>
      <c r="K1245" s="20">
        <f>J1244*1</f>
        <v>5.46</v>
      </c>
      <c r="L1245" s="18">
        <v>205.33</v>
      </c>
      <c r="M1245" s="20">
        <f>ROUND(K1245*L1245,2)</f>
        <v>1121.0999999999999</v>
      </c>
    </row>
    <row r="1246" spans="1:13" ht="1.05" customHeight="1" x14ac:dyDescent="0.3">
      <c r="A1246" s="21"/>
      <c r="B1246" s="21"/>
      <c r="C1246" s="21"/>
      <c r="D1246" s="27"/>
      <c r="E1246" s="21"/>
      <c r="F1246" s="21"/>
      <c r="G1246" s="21"/>
      <c r="H1246" s="21"/>
      <c r="I1246" s="21"/>
      <c r="J1246" s="21"/>
      <c r="K1246" s="21"/>
      <c r="L1246" s="21"/>
      <c r="M1246" s="21"/>
    </row>
    <row r="1247" spans="1:13" x14ac:dyDescent="0.3">
      <c r="A1247" s="12" t="s">
        <v>717</v>
      </c>
      <c r="B1247" s="13" t="s">
        <v>22</v>
      </c>
      <c r="C1247" s="13" t="s">
        <v>203</v>
      </c>
      <c r="D1247" s="16" t="s">
        <v>718</v>
      </c>
      <c r="E1247" s="14"/>
      <c r="F1247" s="14"/>
      <c r="G1247" s="14"/>
      <c r="H1247" s="14"/>
      <c r="I1247" s="14"/>
      <c r="J1247" s="14"/>
      <c r="K1247" s="15">
        <f>K1252</f>
        <v>8.8000000000000007</v>
      </c>
      <c r="L1247" s="15">
        <f>L1252</f>
        <v>49.69</v>
      </c>
      <c r="M1247" s="15">
        <f>M1252</f>
        <v>437.27</v>
      </c>
    </row>
    <row r="1248" spans="1:13" ht="32.4" x14ac:dyDescent="0.3">
      <c r="A1248" s="14"/>
      <c r="B1248" s="14"/>
      <c r="C1248" s="14"/>
      <c r="D1248" s="16" t="s">
        <v>719</v>
      </c>
      <c r="E1248" s="14"/>
      <c r="F1248" s="14"/>
      <c r="G1248" s="14"/>
      <c r="H1248" s="14"/>
      <c r="I1248" s="14"/>
      <c r="J1248" s="14"/>
      <c r="K1248" s="14"/>
      <c r="L1248" s="14"/>
      <c r="M1248" s="14"/>
    </row>
    <row r="1249" spans="1:13" x14ac:dyDescent="0.3">
      <c r="A1249" s="14"/>
      <c r="B1249" s="14"/>
      <c r="C1249" s="13" t="s">
        <v>26</v>
      </c>
      <c r="D1249" s="26"/>
      <c r="E1249" s="13" t="s">
        <v>720</v>
      </c>
      <c r="F1249" s="17"/>
      <c r="G1249" s="18"/>
      <c r="H1249" s="18"/>
      <c r="I1249" s="18"/>
      <c r="J1249" s="15">
        <f>OR(F1249&lt;&gt;0,G1249&lt;&gt;0,H1249&lt;&gt;0,I1249&lt;&gt;0)*(F1249 + (F1249 = 0))*(G1249 + (G1249 = 0))*(H1249 + (H1249 = 0))*(I1249 + (I1249 = 0))</f>
        <v>0</v>
      </c>
      <c r="K1249" s="14"/>
      <c r="L1249" s="14"/>
      <c r="M1249" s="14"/>
    </row>
    <row r="1250" spans="1:13" x14ac:dyDescent="0.3">
      <c r="A1250" s="14"/>
      <c r="B1250" s="14"/>
      <c r="C1250" s="13" t="s">
        <v>26</v>
      </c>
      <c r="D1250" s="26"/>
      <c r="E1250" s="13" t="s">
        <v>721</v>
      </c>
      <c r="F1250" s="17">
        <v>3</v>
      </c>
      <c r="G1250" s="18">
        <v>1.2</v>
      </c>
      <c r="H1250" s="18">
        <v>0</v>
      </c>
      <c r="I1250" s="18">
        <v>0</v>
      </c>
      <c r="J1250" s="15">
        <f>OR(F1250&lt;&gt;0,G1250&lt;&gt;0,H1250&lt;&gt;0,I1250&lt;&gt;0)*(F1250 + (F1250 = 0))*(G1250 + (G1250 = 0))*(H1250 + (H1250 = 0))*(I1250 + (I1250 = 0))</f>
        <v>3.6</v>
      </c>
      <c r="K1250" s="14"/>
      <c r="L1250" s="14"/>
      <c r="M1250" s="14"/>
    </row>
    <row r="1251" spans="1:13" x14ac:dyDescent="0.3">
      <c r="A1251" s="14"/>
      <c r="B1251" s="14"/>
      <c r="C1251" s="13" t="s">
        <v>26</v>
      </c>
      <c r="D1251" s="26"/>
      <c r="E1251" s="13" t="s">
        <v>17</v>
      </c>
      <c r="F1251" s="17">
        <v>4</v>
      </c>
      <c r="G1251" s="18">
        <v>1.3</v>
      </c>
      <c r="H1251" s="18">
        <v>0</v>
      </c>
      <c r="I1251" s="18">
        <v>0</v>
      </c>
      <c r="J1251" s="15">
        <f>OR(F1251&lt;&gt;0,G1251&lt;&gt;0,H1251&lt;&gt;0,I1251&lt;&gt;0)*(F1251 + (F1251 = 0))*(G1251 + (G1251 = 0))*(H1251 + (H1251 = 0))*(I1251 + (I1251 = 0))</f>
        <v>5.2</v>
      </c>
      <c r="K1251" s="14"/>
      <c r="L1251" s="14"/>
      <c r="M1251" s="14"/>
    </row>
    <row r="1252" spans="1:13" x14ac:dyDescent="0.3">
      <c r="A1252" s="14"/>
      <c r="B1252" s="14"/>
      <c r="C1252" s="14"/>
      <c r="D1252" s="26"/>
      <c r="E1252" s="14"/>
      <c r="F1252" s="14"/>
      <c r="G1252" s="14"/>
      <c r="H1252" s="14"/>
      <c r="I1252" s="14"/>
      <c r="J1252" s="19" t="s">
        <v>722</v>
      </c>
      <c r="K1252" s="20">
        <f>SUM(J1249:J1251)*1</f>
        <v>8.8000000000000007</v>
      </c>
      <c r="L1252" s="18">
        <v>49.69</v>
      </c>
      <c r="M1252" s="20">
        <f>ROUND(K1252*L1252,2)</f>
        <v>437.27</v>
      </c>
    </row>
    <row r="1253" spans="1:13" ht="1.05" customHeight="1" x14ac:dyDescent="0.3">
      <c r="A1253" s="21"/>
      <c r="B1253" s="21"/>
      <c r="C1253" s="21"/>
      <c r="D1253" s="27"/>
      <c r="E1253" s="21"/>
      <c r="F1253" s="21"/>
      <c r="G1253" s="21"/>
      <c r="H1253" s="21"/>
      <c r="I1253" s="21"/>
      <c r="J1253" s="21"/>
      <c r="K1253" s="21"/>
      <c r="L1253" s="21"/>
      <c r="M1253" s="21"/>
    </row>
    <row r="1254" spans="1:13" x14ac:dyDescent="0.3">
      <c r="A1254" s="12" t="s">
        <v>723</v>
      </c>
      <c r="B1254" s="13" t="s">
        <v>22</v>
      </c>
      <c r="C1254" s="13" t="s">
        <v>48</v>
      </c>
      <c r="D1254" s="16" t="s">
        <v>724</v>
      </c>
      <c r="E1254" s="14"/>
      <c r="F1254" s="14"/>
      <c r="G1254" s="14"/>
      <c r="H1254" s="14"/>
      <c r="I1254" s="14"/>
      <c r="J1254" s="14"/>
      <c r="K1254" s="15">
        <f>K1257</f>
        <v>2</v>
      </c>
      <c r="L1254" s="15">
        <f>L1257</f>
        <v>325.44</v>
      </c>
      <c r="M1254" s="15">
        <f>M1257</f>
        <v>650.88</v>
      </c>
    </row>
    <row r="1255" spans="1:13" ht="32.4" x14ac:dyDescent="0.3">
      <c r="A1255" s="14"/>
      <c r="B1255" s="14"/>
      <c r="C1255" s="14"/>
      <c r="D1255" s="16" t="s">
        <v>725</v>
      </c>
      <c r="E1255" s="14"/>
      <c r="F1255" s="14"/>
      <c r="G1255" s="14"/>
      <c r="H1255" s="14"/>
      <c r="I1255" s="14"/>
      <c r="J1255" s="14"/>
      <c r="K1255" s="14"/>
      <c r="L1255" s="14"/>
      <c r="M1255" s="14"/>
    </row>
    <row r="1256" spans="1:13" x14ac:dyDescent="0.3">
      <c r="A1256" s="14"/>
      <c r="B1256" s="14"/>
      <c r="C1256" s="13" t="s">
        <v>26</v>
      </c>
      <c r="D1256" s="26"/>
      <c r="E1256" s="13" t="s">
        <v>631</v>
      </c>
      <c r="F1256" s="17">
        <v>2</v>
      </c>
      <c r="G1256" s="18">
        <v>0</v>
      </c>
      <c r="H1256" s="18">
        <v>0</v>
      </c>
      <c r="I1256" s="18">
        <v>0</v>
      </c>
      <c r="J1256" s="15">
        <f>OR(F1256&lt;&gt;0,G1256&lt;&gt;0,H1256&lt;&gt;0,I1256&lt;&gt;0)*(F1256 + (F1256 = 0))*(G1256 + (G1256 = 0))*(H1256 + (H1256 = 0))*(I1256 + (I1256 = 0))</f>
        <v>2</v>
      </c>
      <c r="K1256" s="14"/>
      <c r="L1256" s="14"/>
      <c r="M1256" s="14"/>
    </row>
    <row r="1257" spans="1:13" x14ac:dyDescent="0.3">
      <c r="A1257" s="14"/>
      <c r="B1257" s="14"/>
      <c r="C1257" s="14"/>
      <c r="D1257" s="26"/>
      <c r="E1257" s="14"/>
      <c r="F1257" s="14"/>
      <c r="G1257" s="14"/>
      <c r="H1257" s="14"/>
      <c r="I1257" s="14"/>
      <c r="J1257" s="19" t="s">
        <v>726</v>
      </c>
      <c r="K1257" s="20">
        <f>J1256*1</f>
        <v>2</v>
      </c>
      <c r="L1257" s="18">
        <v>325.44</v>
      </c>
      <c r="M1257" s="20">
        <f>ROUND(K1257*L1257,2)</f>
        <v>650.88</v>
      </c>
    </row>
    <row r="1258" spans="1:13" ht="1.05" customHeight="1" x14ac:dyDescent="0.3">
      <c r="A1258" s="21"/>
      <c r="B1258" s="21"/>
      <c r="C1258" s="21"/>
      <c r="D1258" s="27"/>
      <c r="E1258" s="21"/>
      <c r="F1258" s="21"/>
      <c r="G1258" s="21"/>
      <c r="H1258" s="21"/>
      <c r="I1258" s="21"/>
      <c r="J1258" s="21"/>
      <c r="K1258" s="21"/>
      <c r="L1258" s="21"/>
      <c r="M1258" s="21"/>
    </row>
    <row r="1259" spans="1:13" x14ac:dyDescent="0.3">
      <c r="A1259" s="12" t="s">
        <v>727</v>
      </c>
      <c r="B1259" s="13" t="s">
        <v>22</v>
      </c>
      <c r="C1259" s="13" t="s">
        <v>23</v>
      </c>
      <c r="D1259" s="16" t="s">
        <v>728</v>
      </c>
      <c r="E1259" s="14"/>
      <c r="F1259" s="14"/>
      <c r="G1259" s="14"/>
      <c r="H1259" s="14"/>
      <c r="I1259" s="14"/>
      <c r="J1259" s="14"/>
      <c r="K1259" s="15">
        <f>K1266</f>
        <v>7.16</v>
      </c>
      <c r="L1259" s="15">
        <f>L1266</f>
        <v>409.91</v>
      </c>
      <c r="M1259" s="15">
        <f>M1266</f>
        <v>2934.96</v>
      </c>
    </row>
    <row r="1260" spans="1:13" ht="43.2" x14ac:dyDescent="0.3">
      <c r="A1260" s="14"/>
      <c r="B1260" s="14"/>
      <c r="C1260" s="14"/>
      <c r="D1260" s="16" t="s">
        <v>729</v>
      </c>
      <c r="E1260" s="14"/>
      <c r="F1260" s="14"/>
      <c r="G1260" s="14"/>
      <c r="H1260" s="14"/>
      <c r="I1260" s="14"/>
      <c r="J1260" s="14"/>
      <c r="K1260" s="14"/>
      <c r="L1260" s="14"/>
      <c r="M1260" s="14"/>
    </row>
    <row r="1261" spans="1:13" x14ac:dyDescent="0.3">
      <c r="A1261" s="14"/>
      <c r="B1261" s="14"/>
      <c r="C1261" s="13" t="s">
        <v>26</v>
      </c>
      <c r="D1261" s="26"/>
      <c r="E1261" s="13" t="s">
        <v>30</v>
      </c>
      <c r="F1261" s="17"/>
      <c r="G1261" s="18"/>
      <c r="H1261" s="18"/>
      <c r="I1261" s="18"/>
      <c r="J1261" s="15">
        <f>OR(F1261&lt;&gt;0,G1261&lt;&gt;0,H1261&lt;&gt;0,I1261&lt;&gt;0)*(F1261 + (F1261 = 0))*(G1261 + (G1261 = 0))*(H1261 + (H1261 = 0))*(I1261 + (I1261 = 0))</f>
        <v>0</v>
      </c>
      <c r="K1261" s="14"/>
      <c r="L1261" s="14"/>
      <c r="M1261" s="14"/>
    </row>
    <row r="1262" spans="1:13" x14ac:dyDescent="0.3">
      <c r="A1262" s="14"/>
      <c r="B1262" s="14"/>
      <c r="C1262" s="13" t="s">
        <v>26</v>
      </c>
      <c r="D1262" s="26"/>
      <c r="E1262" s="13" t="s">
        <v>28</v>
      </c>
      <c r="F1262" s="17">
        <v>8</v>
      </c>
      <c r="G1262" s="18">
        <v>0.65</v>
      </c>
      <c r="H1262" s="18">
        <v>0</v>
      </c>
      <c r="I1262" s="18">
        <v>0.55000000000000004</v>
      </c>
      <c r="J1262" s="15">
        <f>OR(F1262&lt;&gt;0,G1262&lt;&gt;0,H1262&lt;&gt;0,I1262&lt;&gt;0)*(F1262 + (F1262 = 0))*(G1262 + (G1262 = 0))*(H1262 + (H1262 = 0))*(I1262 + (I1262 = 0))</f>
        <v>2.86</v>
      </c>
      <c r="K1262" s="14"/>
      <c r="L1262" s="14"/>
      <c r="M1262" s="14"/>
    </row>
    <row r="1263" spans="1:13" x14ac:dyDescent="0.3">
      <c r="A1263" s="14"/>
      <c r="B1263" s="14"/>
      <c r="C1263" s="13" t="s">
        <v>26</v>
      </c>
      <c r="D1263" s="26"/>
      <c r="E1263" s="13" t="s">
        <v>17</v>
      </c>
      <c r="F1263" s="17">
        <v>2</v>
      </c>
      <c r="G1263" s="18">
        <v>0.8</v>
      </c>
      <c r="H1263" s="18">
        <v>0</v>
      </c>
      <c r="I1263" s="18">
        <v>0.45</v>
      </c>
      <c r="J1263" s="15">
        <f>OR(F1263&lt;&gt;0,G1263&lt;&gt;0,H1263&lt;&gt;0,I1263&lt;&gt;0)*(F1263 + (F1263 = 0))*(G1263 + (G1263 = 0))*(H1263 + (H1263 = 0))*(I1263 + (I1263 = 0))</f>
        <v>0.72</v>
      </c>
      <c r="K1263" s="14"/>
      <c r="L1263" s="14"/>
      <c r="M1263" s="14"/>
    </row>
    <row r="1264" spans="1:13" x14ac:dyDescent="0.3">
      <c r="A1264" s="14"/>
      <c r="B1264" s="14"/>
      <c r="C1264" s="13" t="s">
        <v>26</v>
      </c>
      <c r="D1264" s="26"/>
      <c r="E1264" s="13" t="s">
        <v>17</v>
      </c>
      <c r="F1264" s="17">
        <v>1</v>
      </c>
      <c r="G1264" s="18">
        <v>2.6</v>
      </c>
      <c r="H1264" s="18">
        <v>0</v>
      </c>
      <c r="I1264" s="18">
        <v>0.55000000000000004</v>
      </c>
      <c r="J1264" s="15">
        <f>OR(F1264&lt;&gt;0,G1264&lt;&gt;0,H1264&lt;&gt;0,I1264&lt;&gt;0)*(F1264 + (F1264 = 0))*(G1264 + (G1264 = 0))*(H1264 + (H1264 = 0))*(I1264 + (I1264 = 0))</f>
        <v>1.43</v>
      </c>
      <c r="K1264" s="14"/>
      <c r="L1264" s="14"/>
      <c r="M1264" s="14"/>
    </row>
    <row r="1265" spans="1:13" x14ac:dyDescent="0.3">
      <c r="A1265" s="14"/>
      <c r="B1265" s="14"/>
      <c r="C1265" s="13" t="s">
        <v>26</v>
      </c>
      <c r="D1265" s="26"/>
      <c r="E1265" s="13" t="s">
        <v>29</v>
      </c>
      <c r="F1265" s="17">
        <v>6</v>
      </c>
      <c r="G1265" s="18">
        <v>0.65</v>
      </c>
      <c r="H1265" s="18">
        <v>0</v>
      </c>
      <c r="I1265" s="18">
        <v>0.55000000000000004</v>
      </c>
      <c r="J1265" s="15">
        <f>OR(F1265&lt;&gt;0,G1265&lt;&gt;0,H1265&lt;&gt;0,I1265&lt;&gt;0)*(F1265 + (F1265 = 0))*(G1265 + (G1265 = 0))*(H1265 + (H1265 = 0))*(I1265 + (I1265 = 0))</f>
        <v>2.15</v>
      </c>
      <c r="K1265" s="14"/>
      <c r="L1265" s="14"/>
      <c r="M1265" s="14"/>
    </row>
    <row r="1266" spans="1:13" x14ac:dyDescent="0.3">
      <c r="A1266" s="14"/>
      <c r="B1266" s="14"/>
      <c r="C1266" s="14"/>
      <c r="D1266" s="26"/>
      <c r="E1266" s="14"/>
      <c r="F1266" s="14"/>
      <c r="G1266" s="14"/>
      <c r="H1266" s="14"/>
      <c r="I1266" s="14"/>
      <c r="J1266" s="19" t="s">
        <v>730</v>
      </c>
      <c r="K1266" s="20">
        <f>SUM(J1261:J1265)*1</f>
        <v>7.16</v>
      </c>
      <c r="L1266" s="18">
        <v>409.91</v>
      </c>
      <c r="M1266" s="20">
        <f>ROUND(K1266*L1266,2)</f>
        <v>2934.96</v>
      </c>
    </row>
    <row r="1267" spans="1:13" ht="1.05" customHeight="1" x14ac:dyDescent="0.3">
      <c r="A1267" s="21"/>
      <c r="B1267" s="21"/>
      <c r="C1267" s="21"/>
      <c r="D1267" s="27"/>
      <c r="E1267" s="21"/>
      <c r="F1267" s="21"/>
      <c r="G1267" s="21"/>
      <c r="H1267" s="21"/>
      <c r="I1267" s="21"/>
      <c r="J1267" s="21"/>
      <c r="K1267" s="21"/>
      <c r="L1267" s="21"/>
      <c r="M1267" s="21"/>
    </row>
    <row r="1268" spans="1:13" x14ac:dyDescent="0.3">
      <c r="A1268" s="12" t="s">
        <v>731</v>
      </c>
      <c r="B1268" s="13" t="s">
        <v>22</v>
      </c>
      <c r="C1268" s="13" t="s">
        <v>23</v>
      </c>
      <c r="D1268" s="16" t="s">
        <v>732</v>
      </c>
      <c r="E1268" s="14"/>
      <c r="F1268" s="14"/>
      <c r="G1268" s="14"/>
      <c r="H1268" s="14"/>
      <c r="I1268" s="14"/>
      <c r="J1268" s="14"/>
      <c r="K1268" s="15">
        <f>K1275</f>
        <v>53.59</v>
      </c>
      <c r="L1268" s="15">
        <f>L1275</f>
        <v>22.36</v>
      </c>
      <c r="M1268" s="15">
        <f>M1275</f>
        <v>1198.27</v>
      </c>
    </row>
    <row r="1269" spans="1:13" ht="108" x14ac:dyDescent="0.3">
      <c r="A1269" s="14"/>
      <c r="B1269" s="14"/>
      <c r="C1269" s="14"/>
      <c r="D1269" s="16" t="s">
        <v>733</v>
      </c>
      <c r="E1269" s="14"/>
      <c r="F1269" s="14"/>
      <c r="G1269" s="14"/>
      <c r="H1269" s="14"/>
      <c r="I1269" s="14"/>
      <c r="J1269" s="14"/>
      <c r="K1269" s="14"/>
      <c r="L1269" s="14"/>
      <c r="M1269" s="14"/>
    </row>
    <row r="1270" spans="1:13" x14ac:dyDescent="0.3">
      <c r="A1270" s="14"/>
      <c r="B1270" s="14"/>
      <c r="C1270" s="13" t="s">
        <v>26</v>
      </c>
      <c r="D1270" s="26"/>
      <c r="E1270" s="13" t="s">
        <v>684</v>
      </c>
      <c r="F1270" s="17">
        <v>4</v>
      </c>
      <c r="G1270" s="18">
        <v>2</v>
      </c>
      <c r="H1270" s="18">
        <v>0</v>
      </c>
      <c r="I1270" s="18">
        <v>1.6</v>
      </c>
      <c r="J1270" s="15">
        <f>OR(F1270&lt;&gt;0,G1270&lt;&gt;0,H1270&lt;&gt;0,I1270&lt;&gt;0)*(F1270 + (F1270 = 0))*(G1270 + (G1270 = 0))*(H1270 + (H1270 = 0))*(I1270 + (I1270 = 0))</f>
        <v>12.8</v>
      </c>
      <c r="K1270" s="14"/>
      <c r="L1270" s="14"/>
      <c r="M1270" s="14"/>
    </row>
    <row r="1271" spans="1:13" x14ac:dyDescent="0.3">
      <c r="A1271" s="14"/>
      <c r="B1271" s="14"/>
      <c r="C1271" s="13" t="s">
        <v>26</v>
      </c>
      <c r="D1271" s="26"/>
      <c r="E1271" s="13" t="s">
        <v>685</v>
      </c>
      <c r="F1271" s="17">
        <v>1</v>
      </c>
      <c r="G1271" s="18">
        <v>10.5</v>
      </c>
      <c r="H1271" s="18">
        <v>0</v>
      </c>
      <c r="I1271" s="18">
        <v>1.6</v>
      </c>
      <c r="J1271" s="15">
        <f>OR(F1271&lt;&gt;0,G1271&lt;&gt;0,H1271&lt;&gt;0,I1271&lt;&gt;0)*(F1271 + (F1271 = 0))*(G1271 + (G1271 = 0))*(H1271 + (H1271 = 0))*(I1271 + (I1271 = 0))</f>
        <v>16.8</v>
      </c>
      <c r="K1271" s="14"/>
      <c r="L1271" s="14"/>
      <c r="M1271" s="14"/>
    </row>
    <row r="1272" spans="1:13" x14ac:dyDescent="0.3">
      <c r="A1272" s="14"/>
      <c r="B1272" s="14"/>
      <c r="C1272" s="13" t="s">
        <v>26</v>
      </c>
      <c r="D1272" s="26"/>
      <c r="E1272" s="13" t="s">
        <v>686</v>
      </c>
      <c r="F1272" s="17">
        <v>1</v>
      </c>
      <c r="G1272" s="18">
        <v>4.45</v>
      </c>
      <c r="H1272" s="18">
        <v>0</v>
      </c>
      <c r="I1272" s="18">
        <v>2.1</v>
      </c>
      <c r="J1272" s="15">
        <f>OR(F1272&lt;&gt;0,G1272&lt;&gt;0,H1272&lt;&gt;0,I1272&lt;&gt;0)*(F1272 + (F1272 = 0))*(G1272 + (G1272 = 0))*(H1272 + (H1272 = 0))*(I1272 + (I1272 = 0))</f>
        <v>9.35</v>
      </c>
      <c r="K1272" s="14"/>
      <c r="L1272" s="14"/>
      <c r="M1272" s="14"/>
    </row>
    <row r="1273" spans="1:13" x14ac:dyDescent="0.3">
      <c r="A1273" s="14"/>
      <c r="B1273" s="14"/>
      <c r="C1273" s="13" t="s">
        <v>26</v>
      </c>
      <c r="D1273" s="26"/>
      <c r="E1273" s="13" t="s">
        <v>687</v>
      </c>
      <c r="F1273" s="17">
        <v>1</v>
      </c>
      <c r="G1273" s="18">
        <v>2.5</v>
      </c>
      <c r="H1273" s="18">
        <v>0</v>
      </c>
      <c r="I1273" s="18">
        <v>2.1</v>
      </c>
      <c r="J1273" s="15">
        <f>OR(F1273&lt;&gt;0,G1273&lt;&gt;0,H1273&lt;&gt;0,I1273&lt;&gt;0)*(F1273 + (F1273 = 0))*(G1273 + (G1273 = 0))*(H1273 + (H1273 = 0))*(I1273 + (I1273 = 0))</f>
        <v>5.25</v>
      </c>
      <c r="K1273" s="14"/>
      <c r="L1273" s="14"/>
      <c r="M1273" s="14"/>
    </row>
    <row r="1274" spans="1:13" x14ac:dyDescent="0.3">
      <c r="A1274" s="14"/>
      <c r="B1274" s="14"/>
      <c r="C1274" s="13" t="s">
        <v>26</v>
      </c>
      <c r="D1274" s="26"/>
      <c r="E1274" s="13" t="s">
        <v>688</v>
      </c>
      <c r="F1274" s="17">
        <v>1</v>
      </c>
      <c r="G1274" s="18">
        <v>4.47</v>
      </c>
      <c r="H1274" s="18">
        <v>0</v>
      </c>
      <c r="I1274" s="18">
        <v>2.1</v>
      </c>
      <c r="J1274" s="15">
        <f>OR(F1274&lt;&gt;0,G1274&lt;&gt;0,H1274&lt;&gt;0,I1274&lt;&gt;0)*(F1274 + (F1274 = 0))*(G1274 + (G1274 = 0))*(H1274 + (H1274 = 0))*(I1274 + (I1274 = 0))</f>
        <v>9.39</v>
      </c>
      <c r="K1274" s="14"/>
      <c r="L1274" s="14"/>
      <c r="M1274" s="14"/>
    </row>
    <row r="1275" spans="1:13" x14ac:dyDescent="0.3">
      <c r="A1275" s="14"/>
      <c r="B1275" s="14"/>
      <c r="C1275" s="14"/>
      <c r="D1275" s="26"/>
      <c r="E1275" s="14"/>
      <c r="F1275" s="14"/>
      <c r="G1275" s="14"/>
      <c r="H1275" s="14"/>
      <c r="I1275" s="14"/>
      <c r="J1275" s="19" t="s">
        <v>734</v>
      </c>
      <c r="K1275" s="20">
        <f>SUM(J1270:J1274)*1</f>
        <v>53.59</v>
      </c>
      <c r="L1275" s="18">
        <v>22.36</v>
      </c>
      <c r="M1275" s="20">
        <f>ROUND(K1275*L1275,2)</f>
        <v>1198.27</v>
      </c>
    </row>
    <row r="1276" spans="1:13" ht="1.05" customHeight="1" x14ac:dyDescent="0.3">
      <c r="A1276" s="21"/>
      <c r="B1276" s="21"/>
      <c r="C1276" s="21"/>
      <c r="D1276" s="27"/>
      <c r="E1276" s="21"/>
      <c r="F1276" s="21"/>
      <c r="G1276" s="21"/>
      <c r="H1276" s="21"/>
      <c r="I1276" s="21"/>
      <c r="J1276" s="21"/>
      <c r="K1276" s="21"/>
      <c r="L1276" s="21"/>
      <c r="M1276" s="21"/>
    </row>
    <row r="1277" spans="1:13" ht="21.6" x14ac:dyDescent="0.3">
      <c r="A1277" s="12" t="s">
        <v>735</v>
      </c>
      <c r="B1277" s="13" t="s">
        <v>22</v>
      </c>
      <c r="C1277" s="13" t="s">
        <v>217</v>
      </c>
      <c r="D1277" s="16" t="s">
        <v>736</v>
      </c>
      <c r="E1277" s="14"/>
      <c r="F1277" s="14"/>
      <c r="G1277" s="14"/>
      <c r="H1277" s="14"/>
      <c r="I1277" s="14"/>
      <c r="J1277" s="14"/>
      <c r="K1277" s="15">
        <f>K1280</f>
        <v>1</v>
      </c>
      <c r="L1277" s="15">
        <f>L1280</f>
        <v>472.02</v>
      </c>
      <c r="M1277" s="15">
        <f>M1280</f>
        <v>472.02</v>
      </c>
    </row>
    <row r="1278" spans="1:13" ht="118.8" x14ac:dyDescent="0.3">
      <c r="A1278" s="14"/>
      <c r="B1278" s="14"/>
      <c r="C1278" s="14"/>
      <c r="D1278" s="16" t="s">
        <v>737</v>
      </c>
      <c r="E1278" s="14"/>
      <c r="F1278" s="14"/>
      <c r="G1278" s="14"/>
      <c r="H1278" s="14"/>
      <c r="I1278" s="14"/>
      <c r="J1278" s="14"/>
      <c r="K1278" s="14"/>
      <c r="L1278" s="14"/>
      <c r="M1278" s="14"/>
    </row>
    <row r="1279" spans="1:13" x14ac:dyDescent="0.3">
      <c r="A1279" s="14"/>
      <c r="B1279" s="14"/>
      <c r="C1279" s="13" t="s">
        <v>26</v>
      </c>
      <c r="D1279" s="26"/>
      <c r="E1279" s="13" t="s">
        <v>17</v>
      </c>
      <c r="F1279" s="17">
        <v>1</v>
      </c>
      <c r="G1279" s="18">
        <v>0</v>
      </c>
      <c r="H1279" s="18">
        <v>0</v>
      </c>
      <c r="I1279" s="18">
        <v>0</v>
      </c>
      <c r="J1279" s="15">
        <f>OR(F1279&lt;&gt;0,G1279&lt;&gt;0,H1279&lt;&gt;0,I1279&lt;&gt;0)*(F1279 + (F1279 = 0))*(G1279 + (G1279 = 0))*(H1279 + (H1279 = 0))*(I1279 + (I1279 = 0))</f>
        <v>1</v>
      </c>
      <c r="K1279" s="14"/>
      <c r="L1279" s="14"/>
      <c r="M1279" s="14"/>
    </row>
    <row r="1280" spans="1:13" x14ac:dyDescent="0.3">
      <c r="A1280" s="14"/>
      <c r="B1280" s="14"/>
      <c r="C1280" s="14"/>
      <c r="D1280" s="26"/>
      <c r="E1280" s="14"/>
      <c r="F1280" s="14"/>
      <c r="G1280" s="14"/>
      <c r="H1280" s="14"/>
      <c r="I1280" s="14"/>
      <c r="J1280" s="19" t="s">
        <v>738</v>
      </c>
      <c r="K1280" s="20">
        <f>J1279*1</f>
        <v>1</v>
      </c>
      <c r="L1280" s="18">
        <v>472.02</v>
      </c>
      <c r="M1280" s="20">
        <f>ROUND(K1280*L1280,2)</f>
        <v>472.02</v>
      </c>
    </row>
    <row r="1281" spans="1:13" ht="1.05" customHeight="1" x14ac:dyDescent="0.3">
      <c r="A1281" s="21"/>
      <c r="B1281" s="21"/>
      <c r="C1281" s="21"/>
      <c r="D1281" s="27"/>
      <c r="E1281" s="21"/>
      <c r="F1281" s="21"/>
      <c r="G1281" s="21"/>
      <c r="H1281" s="21"/>
      <c r="I1281" s="21"/>
      <c r="J1281" s="21"/>
      <c r="K1281" s="21"/>
      <c r="L1281" s="21"/>
      <c r="M1281" s="21"/>
    </row>
    <row r="1282" spans="1:13" x14ac:dyDescent="0.3">
      <c r="A1282" s="12" t="s">
        <v>739</v>
      </c>
      <c r="B1282" s="13" t="s">
        <v>22</v>
      </c>
      <c r="C1282" s="13" t="s">
        <v>203</v>
      </c>
      <c r="D1282" s="16" t="s">
        <v>740</v>
      </c>
      <c r="E1282" s="14"/>
      <c r="F1282" s="14"/>
      <c r="G1282" s="14"/>
      <c r="H1282" s="14"/>
      <c r="I1282" s="14"/>
      <c r="J1282" s="14"/>
      <c r="K1282" s="15">
        <f>K1286</f>
        <v>0.9</v>
      </c>
      <c r="L1282" s="15">
        <f>L1286</f>
        <v>1080.67</v>
      </c>
      <c r="M1282" s="15">
        <f>M1286</f>
        <v>972.6</v>
      </c>
    </row>
    <row r="1283" spans="1:13" ht="162" x14ac:dyDescent="0.3">
      <c r="A1283" s="14"/>
      <c r="B1283" s="14"/>
      <c r="C1283" s="14"/>
      <c r="D1283" s="16" t="s">
        <v>741</v>
      </c>
      <c r="E1283" s="14"/>
      <c r="F1283" s="14"/>
      <c r="G1283" s="14"/>
      <c r="H1283" s="14"/>
      <c r="I1283" s="14"/>
      <c r="J1283" s="14"/>
      <c r="K1283" s="14"/>
      <c r="L1283" s="14"/>
      <c r="M1283" s="14"/>
    </row>
    <row r="1284" spans="1:13" x14ac:dyDescent="0.3">
      <c r="A1284" s="14"/>
      <c r="B1284" s="14"/>
      <c r="C1284" s="13" t="s">
        <v>26</v>
      </c>
      <c r="D1284" s="26"/>
      <c r="E1284" s="13" t="s">
        <v>742</v>
      </c>
      <c r="F1284" s="17">
        <v>1</v>
      </c>
      <c r="G1284" s="18">
        <v>0.9</v>
      </c>
      <c r="H1284" s="18">
        <v>0</v>
      </c>
      <c r="I1284" s="18">
        <v>0</v>
      </c>
      <c r="J1284" s="15">
        <f>OR(F1284&lt;&gt;0,G1284&lt;&gt;0,H1284&lt;&gt;0,I1284&lt;&gt;0)*(F1284 + (F1284 = 0))*(G1284 + (G1284 = 0))*(H1284 + (H1284 = 0))*(I1284 + (I1284 = 0))</f>
        <v>0.9</v>
      </c>
      <c r="K1284" s="14"/>
      <c r="L1284" s="14"/>
      <c r="M1284" s="14"/>
    </row>
    <row r="1285" spans="1:13" x14ac:dyDescent="0.3">
      <c r="A1285" s="14"/>
      <c r="B1285" s="14"/>
      <c r="C1285" s="13" t="s">
        <v>26</v>
      </c>
      <c r="D1285" s="26"/>
      <c r="E1285" s="13" t="s">
        <v>17</v>
      </c>
      <c r="F1285" s="17"/>
      <c r="G1285" s="18"/>
      <c r="H1285" s="18"/>
      <c r="I1285" s="18"/>
      <c r="J1285" s="15">
        <f>OR(F1285&lt;&gt;0,G1285&lt;&gt;0,H1285&lt;&gt;0,I1285&lt;&gt;0)*(F1285 + (F1285 = 0))*(G1285 + (G1285 = 0))*(H1285 + (H1285 = 0))*(I1285 + (I1285 = 0))</f>
        <v>0</v>
      </c>
      <c r="K1285" s="14"/>
      <c r="L1285" s="14"/>
      <c r="M1285" s="14"/>
    </row>
    <row r="1286" spans="1:13" x14ac:dyDescent="0.3">
      <c r="A1286" s="14"/>
      <c r="B1286" s="14"/>
      <c r="C1286" s="14"/>
      <c r="D1286" s="26"/>
      <c r="E1286" s="14"/>
      <c r="F1286" s="14"/>
      <c r="G1286" s="14"/>
      <c r="H1286" s="14"/>
      <c r="I1286" s="14"/>
      <c r="J1286" s="19" t="s">
        <v>743</v>
      </c>
      <c r="K1286" s="20">
        <f>SUM(J1284:J1285)*1</f>
        <v>0.9</v>
      </c>
      <c r="L1286" s="18">
        <v>1080.67</v>
      </c>
      <c r="M1286" s="20">
        <f>ROUND(K1286*L1286,2)</f>
        <v>972.6</v>
      </c>
    </row>
    <row r="1287" spans="1:13" ht="1.05" customHeight="1" x14ac:dyDescent="0.3">
      <c r="A1287" s="21"/>
      <c r="B1287" s="21"/>
      <c r="C1287" s="21"/>
      <c r="D1287" s="27"/>
      <c r="E1287" s="21"/>
      <c r="F1287" s="21"/>
      <c r="G1287" s="21"/>
      <c r="H1287" s="21"/>
      <c r="I1287" s="21"/>
      <c r="J1287" s="21"/>
      <c r="K1287" s="21"/>
      <c r="L1287" s="21"/>
      <c r="M1287" s="21"/>
    </row>
    <row r="1288" spans="1:13" x14ac:dyDescent="0.3">
      <c r="A1288" s="12" t="s">
        <v>744</v>
      </c>
      <c r="B1288" s="13" t="s">
        <v>22</v>
      </c>
      <c r="C1288" s="13" t="s">
        <v>203</v>
      </c>
      <c r="D1288" s="16" t="s">
        <v>745</v>
      </c>
      <c r="E1288" s="14"/>
      <c r="F1288" s="14"/>
      <c r="G1288" s="14"/>
      <c r="H1288" s="14"/>
      <c r="I1288" s="14"/>
      <c r="J1288" s="14"/>
      <c r="K1288" s="15">
        <f>K1293</f>
        <v>10.45</v>
      </c>
      <c r="L1288" s="15">
        <f>L1293</f>
        <v>0</v>
      </c>
      <c r="M1288" s="15">
        <f>M1293</f>
        <v>0</v>
      </c>
    </row>
    <row r="1289" spans="1:13" ht="32.4" x14ac:dyDescent="0.3">
      <c r="A1289" s="14"/>
      <c r="B1289" s="14"/>
      <c r="C1289" s="14"/>
      <c r="D1289" s="16" t="s">
        <v>746</v>
      </c>
      <c r="E1289" s="14"/>
      <c r="F1289" s="14"/>
      <c r="G1289" s="14"/>
      <c r="H1289" s="14"/>
      <c r="I1289" s="14"/>
      <c r="J1289" s="14"/>
      <c r="K1289" s="14"/>
      <c r="L1289" s="14"/>
      <c r="M1289" s="14"/>
    </row>
    <row r="1290" spans="1:13" x14ac:dyDescent="0.3">
      <c r="A1290" s="14"/>
      <c r="B1290" s="14"/>
      <c r="C1290" s="13" t="s">
        <v>26</v>
      </c>
      <c r="D1290" s="26"/>
      <c r="E1290" s="13" t="s">
        <v>747</v>
      </c>
      <c r="F1290" s="17"/>
      <c r="G1290" s="18"/>
      <c r="H1290" s="18"/>
      <c r="I1290" s="18"/>
      <c r="J1290" s="15">
        <f>OR(F1290&lt;&gt;0,G1290&lt;&gt;0,H1290&lt;&gt;0,I1290&lt;&gt;0)*(F1290 + (F1290 = 0))*(G1290 + (G1290 = 0))*(H1290 + (H1290 = 0))*(I1290 + (I1290 = 0))</f>
        <v>0</v>
      </c>
      <c r="K1290" s="14"/>
      <c r="L1290" s="14"/>
      <c r="M1290" s="14"/>
    </row>
    <row r="1291" spans="1:13" x14ac:dyDescent="0.3">
      <c r="A1291" s="14"/>
      <c r="B1291" s="14"/>
      <c r="C1291" s="13" t="s">
        <v>26</v>
      </c>
      <c r="D1291" s="26"/>
      <c r="E1291" s="13" t="s">
        <v>17</v>
      </c>
      <c r="F1291" s="17">
        <v>1</v>
      </c>
      <c r="G1291" s="18">
        <v>6.3</v>
      </c>
      <c r="H1291" s="18">
        <v>0</v>
      </c>
      <c r="I1291" s="18">
        <v>0</v>
      </c>
      <c r="J1291" s="15">
        <f>OR(F1291&lt;&gt;0,G1291&lt;&gt;0,H1291&lt;&gt;0,I1291&lt;&gt;0)*(F1291 + (F1291 = 0))*(G1291 + (G1291 = 0))*(H1291 + (H1291 = 0))*(I1291 + (I1291 = 0))</f>
        <v>6.3</v>
      </c>
      <c r="K1291" s="14"/>
      <c r="L1291" s="14"/>
      <c r="M1291" s="14"/>
    </row>
    <row r="1292" spans="1:13" x14ac:dyDescent="0.3">
      <c r="A1292" s="14"/>
      <c r="B1292" s="14"/>
      <c r="C1292" s="13" t="s">
        <v>26</v>
      </c>
      <c r="D1292" s="26"/>
      <c r="E1292" s="13" t="s">
        <v>17</v>
      </c>
      <c r="F1292" s="17">
        <v>1</v>
      </c>
      <c r="G1292" s="18">
        <v>4.1500000000000004</v>
      </c>
      <c r="H1292" s="18">
        <v>0</v>
      </c>
      <c r="I1292" s="18">
        <v>0</v>
      </c>
      <c r="J1292" s="15">
        <f>OR(F1292&lt;&gt;0,G1292&lt;&gt;0,H1292&lt;&gt;0,I1292&lt;&gt;0)*(F1292 + (F1292 = 0))*(G1292 + (G1292 = 0))*(H1292 + (H1292 = 0))*(I1292 + (I1292 = 0))</f>
        <v>4.1500000000000004</v>
      </c>
      <c r="K1292" s="14"/>
      <c r="L1292" s="14"/>
      <c r="M1292" s="14"/>
    </row>
    <row r="1293" spans="1:13" x14ac:dyDescent="0.3">
      <c r="A1293" s="14"/>
      <c r="B1293" s="14"/>
      <c r="C1293" s="14"/>
      <c r="D1293" s="26"/>
      <c r="E1293" s="14"/>
      <c r="F1293" s="14"/>
      <c r="G1293" s="14"/>
      <c r="H1293" s="14"/>
      <c r="I1293" s="14"/>
      <c r="J1293" s="19" t="s">
        <v>748</v>
      </c>
      <c r="K1293" s="20">
        <f>SUM(J1290:J1292)*1</f>
        <v>10.45</v>
      </c>
      <c r="L1293" s="18">
        <v>0</v>
      </c>
      <c r="M1293" s="20">
        <f>ROUND(K1293*L1293,2)</f>
        <v>0</v>
      </c>
    </row>
    <row r="1294" spans="1:13" ht="1.05" customHeight="1" x14ac:dyDescent="0.3">
      <c r="A1294" s="21"/>
      <c r="B1294" s="21"/>
      <c r="C1294" s="21"/>
      <c r="D1294" s="27"/>
      <c r="E1294" s="21"/>
      <c r="F1294" s="21"/>
      <c r="G1294" s="21"/>
      <c r="H1294" s="21"/>
      <c r="I1294" s="21"/>
      <c r="J1294" s="21"/>
      <c r="K1294" s="21"/>
      <c r="L1294" s="21"/>
      <c r="M1294" s="21"/>
    </row>
    <row r="1295" spans="1:13" x14ac:dyDescent="0.3">
      <c r="A1295" s="14"/>
      <c r="B1295" s="14"/>
      <c r="C1295" s="14"/>
      <c r="D1295" s="26"/>
      <c r="E1295" s="14"/>
      <c r="F1295" s="14"/>
      <c r="G1295" s="14"/>
      <c r="H1295" s="14"/>
      <c r="I1295" s="14"/>
      <c r="J1295" s="19" t="s">
        <v>749</v>
      </c>
      <c r="K1295" s="22">
        <v>1</v>
      </c>
      <c r="L1295" s="20">
        <f>M1118+M1125+M1132+M1139+M1146+M1151+M1156+M1161+M1166+M1171+M1178+M1189+M1200+M1209+M1223+M1229+M1237+M1242+M1247+M1254+M1259+M1268+M1277+M1282+M1288</f>
        <v>46658.64</v>
      </c>
      <c r="M1295" s="20">
        <f>ROUND(K1295*L1295,2)</f>
        <v>46658.64</v>
      </c>
    </row>
    <row r="1296" spans="1:13" ht="1.05" customHeight="1" x14ac:dyDescent="0.3">
      <c r="A1296" s="21"/>
      <c r="B1296" s="21"/>
      <c r="C1296" s="21"/>
      <c r="D1296" s="27"/>
      <c r="E1296" s="21"/>
      <c r="F1296" s="21"/>
      <c r="G1296" s="21"/>
      <c r="H1296" s="21"/>
      <c r="I1296" s="21"/>
      <c r="J1296" s="21"/>
      <c r="K1296" s="21"/>
      <c r="L1296" s="21"/>
      <c r="M1296" s="21"/>
    </row>
    <row r="1297" spans="1:13" x14ac:dyDescent="0.3">
      <c r="A1297" s="5" t="s">
        <v>750</v>
      </c>
      <c r="B1297" s="5" t="s">
        <v>16</v>
      </c>
      <c r="C1297" s="5" t="s">
        <v>17</v>
      </c>
      <c r="D1297" s="24" t="s">
        <v>751</v>
      </c>
      <c r="E1297" s="6"/>
      <c r="F1297" s="6"/>
      <c r="G1297" s="6"/>
      <c r="H1297" s="6"/>
      <c r="I1297" s="6"/>
      <c r="J1297" s="6"/>
      <c r="K1297" s="7">
        <f>K1338</f>
        <v>1</v>
      </c>
      <c r="L1297" s="8">
        <f>L1338</f>
        <v>3683.23</v>
      </c>
      <c r="M1297" s="8">
        <f>M1338</f>
        <v>3683.23</v>
      </c>
    </row>
    <row r="1298" spans="1:13" x14ac:dyDescent="0.3">
      <c r="A1298" s="12" t="s">
        <v>752</v>
      </c>
      <c r="B1298" s="13" t="s">
        <v>22</v>
      </c>
      <c r="C1298" s="13" t="s">
        <v>217</v>
      </c>
      <c r="D1298" s="16" t="s">
        <v>753</v>
      </c>
      <c r="E1298" s="14"/>
      <c r="F1298" s="14"/>
      <c r="G1298" s="14"/>
      <c r="H1298" s="14"/>
      <c r="I1298" s="14"/>
      <c r="J1298" s="14"/>
      <c r="K1298" s="15">
        <f>K1301</f>
        <v>1</v>
      </c>
      <c r="L1298" s="15">
        <f>L1301</f>
        <v>422.33</v>
      </c>
      <c r="M1298" s="15">
        <f>M1301</f>
        <v>422.33</v>
      </c>
    </row>
    <row r="1299" spans="1:13" ht="64.8" x14ac:dyDescent="0.3">
      <c r="A1299" s="14"/>
      <c r="B1299" s="14"/>
      <c r="C1299" s="14"/>
      <c r="D1299" s="16" t="s">
        <v>754</v>
      </c>
      <c r="E1299" s="14"/>
      <c r="F1299" s="14"/>
      <c r="G1299" s="14"/>
      <c r="H1299" s="14"/>
      <c r="I1299" s="14"/>
      <c r="J1299" s="14"/>
      <c r="K1299" s="14"/>
      <c r="L1299" s="14"/>
      <c r="M1299" s="14"/>
    </row>
    <row r="1300" spans="1:13" x14ac:dyDescent="0.3">
      <c r="A1300" s="14"/>
      <c r="B1300" s="14"/>
      <c r="C1300" s="13" t="s">
        <v>26</v>
      </c>
      <c r="D1300" s="26"/>
      <c r="E1300" s="13" t="s">
        <v>17</v>
      </c>
      <c r="F1300" s="17">
        <v>1</v>
      </c>
      <c r="G1300" s="18">
        <v>0</v>
      </c>
      <c r="H1300" s="18">
        <v>0</v>
      </c>
      <c r="I1300" s="18">
        <v>0</v>
      </c>
      <c r="J1300" s="15">
        <f>OR(F1300&lt;&gt;0,G1300&lt;&gt;0,H1300&lt;&gt;0,I1300&lt;&gt;0)*(F1300 + (F1300 = 0))*(G1300 + (G1300 = 0))*(H1300 + (H1300 = 0))*(I1300 + (I1300 = 0))</f>
        <v>1</v>
      </c>
      <c r="K1300" s="14"/>
      <c r="L1300" s="14"/>
      <c r="M1300" s="14"/>
    </row>
    <row r="1301" spans="1:13" x14ac:dyDescent="0.3">
      <c r="A1301" s="14"/>
      <c r="B1301" s="14"/>
      <c r="C1301" s="14"/>
      <c r="D1301" s="26"/>
      <c r="E1301" s="14"/>
      <c r="F1301" s="14"/>
      <c r="G1301" s="14"/>
      <c r="H1301" s="14"/>
      <c r="I1301" s="14"/>
      <c r="J1301" s="19" t="s">
        <v>755</v>
      </c>
      <c r="K1301" s="20">
        <f>J1300*1</f>
        <v>1</v>
      </c>
      <c r="L1301" s="18">
        <v>422.33</v>
      </c>
      <c r="M1301" s="20">
        <f>ROUND(K1301*L1301,2)</f>
        <v>422.33</v>
      </c>
    </row>
    <row r="1302" spans="1:13" ht="1.05" customHeight="1" x14ac:dyDescent="0.3">
      <c r="A1302" s="21"/>
      <c r="B1302" s="21"/>
      <c r="C1302" s="21"/>
      <c r="D1302" s="27"/>
      <c r="E1302" s="21"/>
      <c r="F1302" s="21"/>
      <c r="G1302" s="21"/>
      <c r="H1302" s="21"/>
      <c r="I1302" s="21"/>
      <c r="J1302" s="21"/>
      <c r="K1302" s="21"/>
      <c r="L1302" s="21"/>
      <c r="M1302" s="21"/>
    </row>
    <row r="1303" spans="1:13" x14ac:dyDescent="0.3">
      <c r="A1303" s="12" t="s">
        <v>756</v>
      </c>
      <c r="B1303" s="13" t="s">
        <v>22</v>
      </c>
      <c r="C1303" s="13" t="s">
        <v>203</v>
      </c>
      <c r="D1303" s="16" t="s">
        <v>757</v>
      </c>
      <c r="E1303" s="14"/>
      <c r="F1303" s="14"/>
      <c r="G1303" s="14"/>
      <c r="H1303" s="14"/>
      <c r="I1303" s="14"/>
      <c r="J1303" s="14"/>
      <c r="K1303" s="15">
        <f>K1306</f>
        <v>38</v>
      </c>
      <c r="L1303" s="15">
        <f>L1306</f>
        <v>14.28</v>
      </c>
      <c r="M1303" s="15">
        <f>M1306</f>
        <v>542.64</v>
      </c>
    </row>
    <row r="1304" spans="1:13" ht="86.4" x14ac:dyDescent="0.3">
      <c r="A1304" s="14"/>
      <c r="B1304" s="14"/>
      <c r="C1304" s="14"/>
      <c r="D1304" s="16" t="s">
        <v>758</v>
      </c>
      <c r="E1304" s="14"/>
      <c r="F1304" s="14"/>
      <c r="G1304" s="14"/>
      <c r="H1304" s="14"/>
      <c r="I1304" s="14"/>
      <c r="J1304" s="14"/>
      <c r="K1304" s="14"/>
      <c r="L1304" s="14"/>
      <c r="M1304" s="14"/>
    </row>
    <row r="1305" spans="1:13" x14ac:dyDescent="0.3">
      <c r="A1305" s="14"/>
      <c r="B1305" s="14"/>
      <c r="C1305" s="13" t="s">
        <v>26</v>
      </c>
      <c r="D1305" s="26"/>
      <c r="E1305" s="13" t="s">
        <v>17</v>
      </c>
      <c r="F1305" s="17">
        <v>38</v>
      </c>
      <c r="G1305" s="18">
        <v>0</v>
      </c>
      <c r="H1305" s="18">
        <v>0</v>
      </c>
      <c r="I1305" s="18">
        <v>0</v>
      </c>
      <c r="J1305" s="15">
        <f>OR(F1305&lt;&gt;0,G1305&lt;&gt;0,H1305&lt;&gt;0,I1305&lt;&gt;0)*(F1305 + (F1305 = 0))*(G1305 + (G1305 = 0))*(H1305 + (H1305 = 0))*(I1305 + (I1305 = 0))</f>
        <v>38</v>
      </c>
      <c r="K1305" s="14"/>
      <c r="L1305" s="14"/>
      <c r="M1305" s="14"/>
    </row>
    <row r="1306" spans="1:13" x14ac:dyDescent="0.3">
      <c r="A1306" s="14"/>
      <c r="B1306" s="14"/>
      <c r="C1306" s="14"/>
      <c r="D1306" s="26"/>
      <c r="E1306" s="14"/>
      <c r="F1306" s="14"/>
      <c r="G1306" s="14"/>
      <c r="H1306" s="14"/>
      <c r="I1306" s="14"/>
      <c r="J1306" s="19" t="s">
        <v>759</v>
      </c>
      <c r="K1306" s="20">
        <f>J1305*1</f>
        <v>38</v>
      </c>
      <c r="L1306" s="18">
        <v>14.28</v>
      </c>
      <c r="M1306" s="20">
        <f>ROUND(K1306*L1306,2)</f>
        <v>542.64</v>
      </c>
    </row>
    <row r="1307" spans="1:13" ht="1.05" customHeight="1" x14ac:dyDescent="0.3">
      <c r="A1307" s="21"/>
      <c r="B1307" s="21"/>
      <c r="C1307" s="21"/>
      <c r="D1307" s="27"/>
      <c r="E1307" s="21"/>
      <c r="F1307" s="21"/>
      <c r="G1307" s="21"/>
      <c r="H1307" s="21"/>
      <c r="I1307" s="21"/>
      <c r="J1307" s="21"/>
      <c r="K1307" s="21"/>
      <c r="L1307" s="21"/>
      <c r="M1307" s="21"/>
    </row>
    <row r="1308" spans="1:13" x14ac:dyDescent="0.3">
      <c r="A1308" s="12" t="s">
        <v>760</v>
      </c>
      <c r="B1308" s="13" t="s">
        <v>22</v>
      </c>
      <c r="C1308" s="13" t="s">
        <v>203</v>
      </c>
      <c r="D1308" s="16" t="s">
        <v>761</v>
      </c>
      <c r="E1308" s="14"/>
      <c r="F1308" s="14"/>
      <c r="G1308" s="14"/>
      <c r="H1308" s="14"/>
      <c r="I1308" s="14"/>
      <c r="J1308" s="14"/>
      <c r="K1308" s="15">
        <f>K1312</f>
        <v>32</v>
      </c>
      <c r="L1308" s="15">
        <f>L1312</f>
        <v>26.09</v>
      </c>
      <c r="M1308" s="15">
        <f>M1312</f>
        <v>834.88</v>
      </c>
    </row>
    <row r="1309" spans="1:13" ht="86.4" x14ac:dyDescent="0.3">
      <c r="A1309" s="14"/>
      <c r="B1309" s="14"/>
      <c r="C1309" s="14"/>
      <c r="D1309" s="16" t="s">
        <v>762</v>
      </c>
      <c r="E1309" s="14"/>
      <c r="F1309" s="14"/>
      <c r="G1309" s="14"/>
      <c r="H1309" s="14"/>
      <c r="I1309" s="14"/>
      <c r="J1309" s="14"/>
      <c r="K1309" s="14"/>
      <c r="L1309" s="14"/>
      <c r="M1309" s="14"/>
    </row>
    <row r="1310" spans="1:13" x14ac:dyDescent="0.3">
      <c r="A1310" s="14"/>
      <c r="B1310" s="14"/>
      <c r="C1310" s="13" t="s">
        <v>26</v>
      </c>
      <c r="D1310" s="26"/>
      <c r="E1310" s="13" t="s">
        <v>763</v>
      </c>
      <c r="F1310" s="17">
        <v>4</v>
      </c>
      <c r="G1310" s="18">
        <v>0</v>
      </c>
      <c r="H1310" s="18">
        <v>0</v>
      </c>
      <c r="I1310" s="18">
        <v>0</v>
      </c>
      <c r="J1310" s="15">
        <f>OR(F1310&lt;&gt;0,G1310&lt;&gt;0,H1310&lt;&gt;0,I1310&lt;&gt;0)*(F1310 + (F1310 = 0))*(G1310 + (G1310 = 0))*(H1310 + (H1310 = 0))*(I1310 + (I1310 = 0))</f>
        <v>4</v>
      </c>
      <c r="K1310" s="14"/>
      <c r="L1310" s="14"/>
      <c r="M1310" s="14"/>
    </row>
    <row r="1311" spans="1:13" x14ac:dyDescent="0.3">
      <c r="A1311" s="14"/>
      <c r="B1311" s="14"/>
      <c r="C1311" s="13" t="s">
        <v>26</v>
      </c>
      <c r="D1311" s="26"/>
      <c r="E1311" s="13" t="s">
        <v>764</v>
      </c>
      <c r="F1311" s="17">
        <v>28</v>
      </c>
      <c r="G1311" s="18">
        <v>0</v>
      </c>
      <c r="H1311" s="18">
        <v>0</v>
      </c>
      <c r="I1311" s="18">
        <v>0</v>
      </c>
      <c r="J1311" s="15">
        <f>OR(F1311&lt;&gt;0,G1311&lt;&gt;0,H1311&lt;&gt;0,I1311&lt;&gt;0)*(F1311 + (F1311 = 0))*(G1311 + (G1311 = 0))*(H1311 + (H1311 = 0))*(I1311 + (I1311 = 0))</f>
        <v>28</v>
      </c>
      <c r="K1311" s="14"/>
      <c r="L1311" s="14"/>
      <c r="M1311" s="14"/>
    </row>
    <row r="1312" spans="1:13" x14ac:dyDescent="0.3">
      <c r="A1312" s="14"/>
      <c r="B1312" s="14"/>
      <c r="C1312" s="14"/>
      <c r="D1312" s="26"/>
      <c r="E1312" s="14"/>
      <c r="F1312" s="14"/>
      <c r="G1312" s="14"/>
      <c r="H1312" s="14"/>
      <c r="I1312" s="14"/>
      <c r="J1312" s="19" t="s">
        <v>765</v>
      </c>
      <c r="K1312" s="20">
        <f>SUM(J1310:J1311)*1</f>
        <v>32</v>
      </c>
      <c r="L1312" s="18">
        <v>26.09</v>
      </c>
      <c r="M1312" s="20">
        <f>ROUND(K1312*L1312,2)</f>
        <v>834.88</v>
      </c>
    </row>
    <row r="1313" spans="1:13" ht="1.05" customHeight="1" x14ac:dyDescent="0.3">
      <c r="A1313" s="21"/>
      <c r="B1313" s="21"/>
      <c r="C1313" s="21"/>
      <c r="D1313" s="27"/>
      <c r="E1313" s="21"/>
      <c r="F1313" s="21"/>
      <c r="G1313" s="21"/>
      <c r="H1313" s="21"/>
      <c r="I1313" s="21"/>
      <c r="J1313" s="21"/>
      <c r="K1313" s="21"/>
      <c r="L1313" s="21"/>
      <c r="M1313" s="21"/>
    </row>
    <row r="1314" spans="1:13" x14ac:dyDescent="0.3">
      <c r="A1314" s="12" t="s">
        <v>766</v>
      </c>
      <c r="B1314" s="13" t="s">
        <v>22</v>
      </c>
      <c r="C1314" s="13" t="s">
        <v>203</v>
      </c>
      <c r="D1314" s="16" t="s">
        <v>767</v>
      </c>
      <c r="E1314" s="14"/>
      <c r="F1314" s="14"/>
      <c r="G1314" s="14"/>
      <c r="H1314" s="14"/>
      <c r="I1314" s="14"/>
      <c r="J1314" s="14"/>
      <c r="K1314" s="15">
        <f>K1318</f>
        <v>24</v>
      </c>
      <c r="L1314" s="15">
        <f>L1318</f>
        <v>27.7</v>
      </c>
      <c r="M1314" s="15">
        <f>M1318</f>
        <v>664.8</v>
      </c>
    </row>
    <row r="1315" spans="1:13" ht="86.4" x14ac:dyDescent="0.3">
      <c r="A1315" s="14"/>
      <c r="B1315" s="14"/>
      <c r="C1315" s="14"/>
      <c r="D1315" s="16" t="s">
        <v>768</v>
      </c>
      <c r="E1315" s="14"/>
      <c r="F1315" s="14"/>
      <c r="G1315" s="14"/>
      <c r="H1315" s="14"/>
      <c r="I1315" s="14"/>
      <c r="J1315" s="14"/>
      <c r="K1315" s="14"/>
      <c r="L1315" s="14"/>
      <c r="M1315" s="14"/>
    </row>
    <row r="1316" spans="1:13" x14ac:dyDescent="0.3">
      <c r="A1316" s="14"/>
      <c r="B1316" s="14"/>
      <c r="C1316" s="13" t="s">
        <v>26</v>
      </c>
      <c r="D1316" s="26"/>
      <c r="E1316" s="13" t="s">
        <v>763</v>
      </c>
      <c r="F1316" s="17">
        <v>14</v>
      </c>
      <c r="G1316" s="18">
        <v>0</v>
      </c>
      <c r="H1316" s="18">
        <v>0</v>
      </c>
      <c r="I1316" s="18">
        <v>0</v>
      </c>
      <c r="J1316" s="15">
        <f>OR(F1316&lt;&gt;0,G1316&lt;&gt;0,H1316&lt;&gt;0,I1316&lt;&gt;0)*(F1316 + (F1316 = 0))*(G1316 + (G1316 = 0))*(H1316 + (H1316 = 0))*(I1316 + (I1316 = 0))</f>
        <v>14</v>
      </c>
      <c r="K1316" s="14"/>
      <c r="L1316" s="14"/>
      <c r="M1316" s="14"/>
    </row>
    <row r="1317" spans="1:13" x14ac:dyDescent="0.3">
      <c r="A1317" s="14"/>
      <c r="B1317" s="14"/>
      <c r="C1317" s="13" t="s">
        <v>26</v>
      </c>
      <c r="D1317" s="26"/>
      <c r="E1317" s="13" t="s">
        <v>764</v>
      </c>
      <c r="F1317" s="17">
        <v>10</v>
      </c>
      <c r="G1317" s="18">
        <v>0</v>
      </c>
      <c r="H1317" s="18">
        <v>0</v>
      </c>
      <c r="I1317" s="18">
        <v>0</v>
      </c>
      <c r="J1317" s="15">
        <f>OR(F1317&lt;&gt;0,G1317&lt;&gt;0,H1317&lt;&gt;0,I1317&lt;&gt;0)*(F1317 + (F1317 = 0))*(G1317 + (G1317 = 0))*(H1317 + (H1317 = 0))*(I1317 + (I1317 = 0))</f>
        <v>10</v>
      </c>
      <c r="K1317" s="14"/>
      <c r="L1317" s="14"/>
      <c r="M1317" s="14"/>
    </row>
    <row r="1318" spans="1:13" x14ac:dyDescent="0.3">
      <c r="A1318" s="14"/>
      <c r="B1318" s="14"/>
      <c r="C1318" s="14"/>
      <c r="D1318" s="26"/>
      <c r="E1318" s="14"/>
      <c r="F1318" s="14"/>
      <c r="G1318" s="14"/>
      <c r="H1318" s="14"/>
      <c r="I1318" s="14"/>
      <c r="J1318" s="19" t="s">
        <v>769</v>
      </c>
      <c r="K1318" s="20">
        <f>SUM(J1316:J1317)*1</f>
        <v>24</v>
      </c>
      <c r="L1318" s="18">
        <v>27.7</v>
      </c>
      <c r="M1318" s="20">
        <f>ROUND(K1318*L1318,2)</f>
        <v>664.8</v>
      </c>
    </row>
    <row r="1319" spans="1:13" ht="1.05" customHeight="1" x14ac:dyDescent="0.3">
      <c r="A1319" s="21"/>
      <c r="B1319" s="21"/>
      <c r="C1319" s="21"/>
      <c r="D1319" s="27"/>
      <c r="E1319" s="21"/>
      <c r="F1319" s="21"/>
      <c r="G1319" s="21"/>
      <c r="H1319" s="21"/>
      <c r="I1319" s="21"/>
      <c r="J1319" s="21"/>
      <c r="K1319" s="21"/>
      <c r="L1319" s="21"/>
      <c r="M1319" s="21"/>
    </row>
    <row r="1320" spans="1:13" x14ac:dyDescent="0.3">
      <c r="A1320" s="12" t="s">
        <v>770</v>
      </c>
      <c r="B1320" s="13" t="s">
        <v>22</v>
      </c>
      <c r="C1320" s="13" t="s">
        <v>217</v>
      </c>
      <c r="D1320" s="16" t="s">
        <v>771</v>
      </c>
      <c r="E1320" s="14"/>
      <c r="F1320" s="14"/>
      <c r="G1320" s="14"/>
      <c r="H1320" s="14"/>
      <c r="I1320" s="14"/>
      <c r="J1320" s="14"/>
      <c r="K1320" s="15">
        <f>K1323</f>
        <v>2</v>
      </c>
      <c r="L1320" s="15">
        <f>L1323</f>
        <v>55.9</v>
      </c>
      <c r="M1320" s="15">
        <f>M1323</f>
        <v>111.8</v>
      </c>
    </row>
    <row r="1321" spans="1:13" ht="86.4" x14ac:dyDescent="0.3">
      <c r="A1321" s="14"/>
      <c r="B1321" s="14"/>
      <c r="C1321" s="14"/>
      <c r="D1321" s="16" t="s">
        <v>772</v>
      </c>
      <c r="E1321" s="14"/>
      <c r="F1321" s="14"/>
      <c r="G1321" s="14"/>
      <c r="H1321" s="14"/>
      <c r="I1321" s="14"/>
      <c r="J1321" s="14"/>
      <c r="K1321" s="14"/>
      <c r="L1321" s="14"/>
      <c r="M1321" s="14"/>
    </row>
    <row r="1322" spans="1:13" x14ac:dyDescent="0.3">
      <c r="A1322" s="14"/>
      <c r="B1322" s="14"/>
      <c r="C1322" s="13" t="s">
        <v>26</v>
      </c>
      <c r="D1322" s="26"/>
      <c r="E1322" s="13" t="s">
        <v>17</v>
      </c>
      <c r="F1322" s="17">
        <v>2</v>
      </c>
      <c r="G1322" s="18">
        <v>0</v>
      </c>
      <c r="H1322" s="18">
        <v>0</v>
      </c>
      <c r="I1322" s="18">
        <v>0</v>
      </c>
      <c r="J1322" s="15">
        <f>OR(F1322&lt;&gt;0,G1322&lt;&gt;0,H1322&lt;&gt;0,I1322&lt;&gt;0)*(F1322 + (F1322 = 0))*(G1322 + (G1322 = 0))*(H1322 + (H1322 = 0))*(I1322 + (I1322 = 0))</f>
        <v>2</v>
      </c>
      <c r="K1322" s="14"/>
      <c r="L1322" s="14"/>
      <c r="M1322" s="14"/>
    </row>
    <row r="1323" spans="1:13" x14ac:dyDescent="0.3">
      <c r="A1323" s="14"/>
      <c r="B1323" s="14"/>
      <c r="C1323" s="14"/>
      <c r="D1323" s="26"/>
      <c r="E1323" s="14"/>
      <c r="F1323" s="14"/>
      <c r="G1323" s="14"/>
      <c r="H1323" s="14"/>
      <c r="I1323" s="14"/>
      <c r="J1323" s="19" t="s">
        <v>773</v>
      </c>
      <c r="K1323" s="20">
        <f>J1322*1</f>
        <v>2</v>
      </c>
      <c r="L1323" s="18">
        <v>55.9</v>
      </c>
      <c r="M1323" s="20">
        <f>ROUND(K1323*L1323,2)</f>
        <v>111.8</v>
      </c>
    </row>
    <row r="1324" spans="1:13" ht="1.05" customHeight="1" x14ac:dyDescent="0.3">
      <c r="A1324" s="21"/>
      <c r="B1324" s="21"/>
      <c r="C1324" s="21"/>
      <c r="D1324" s="27"/>
      <c r="E1324" s="21"/>
      <c r="F1324" s="21"/>
      <c r="G1324" s="21"/>
      <c r="H1324" s="21"/>
      <c r="I1324" s="21"/>
      <c r="J1324" s="21"/>
      <c r="K1324" s="21"/>
      <c r="L1324" s="21"/>
      <c r="M1324" s="21"/>
    </row>
    <row r="1325" spans="1:13" x14ac:dyDescent="0.3">
      <c r="A1325" s="12" t="s">
        <v>774</v>
      </c>
      <c r="B1325" s="13" t="s">
        <v>22</v>
      </c>
      <c r="C1325" s="13" t="s">
        <v>203</v>
      </c>
      <c r="D1325" s="16" t="s">
        <v>775</v>
      </c>
      <c r="E1325" s="14"/>
      <c r="F1325" s="14"/>
      <c r="G1325" s="14"/>
      <c r="H1325" s="14"/>
      <c r="I1325" s="14"/>
      <c r="J1325" s="14"/>
      <c r="K1325" s="15">
        <f>K1331</f>
        <v>10</v>
      </c>
      <c r="L1325" s="15">
        <f>L1331</f>
        <v>70.930000000000007</v>
      </c>
      <c r="M1325" s="15">
        <f>M1331</f>
        <v>709.3</v>
      </c>
    </row>
    <row r="1326" spans="1:13" ht="118.8" x14ac:dyDescent="0.3">
      <c r="A1326" s="14"/>
      <c r="B1326" s="14"/>
      <c r="C1326" s="14"/>
      <c r="D1326" s="16" t="s">
        <v>776</v>
      </c>
      <c r="E1326" s="14"/>
      <c r="F1326" s="14"/>
      <c r="G1326" s="14"/>
      <c r="H1326" s="14"/>
      <c r="I1326" s="14"/>
      <c r="J1326" s="14"/>
      <c r="K1326" s="14"/>
      <c r="L1326" s="14"/>
      <c r="M1326" s="14"/>
    </row>
    <row r="1327" spans="1:13" x14ac:dyDescent="0.3">
      <c r="A1327" s="14"/>
      <c r="B1327" s="14"/>
      <c r="C1327" s="13" t="s">
        <v>26</v>
      </c>
      <c r="D1327" s="26"/>
      <c r="E1327" s="13" t="s">
        <v>777</v>
      </c>
      <c r="F1327" s="17">
        <v>4</v>
      </c>
      <c r="G1327" s="18">
        <v>0</v>
      </c>
      <c r="H1327" s="18">
        <v>0</v>
      </c>
      <c r="I1327" s="18">
        <v>0</v>
      </c>
      <c r="J1327" s="15">
        <f>OR(F1327&lt;&gt;0,G1327&lt;&gt;0,H1327&lt;&gt;0,I1327&lt;&gt;0)*(F1327 + (F1327 = 0))*(G1327 + (G1327 = 0))*(H1327 + (H1327 = 0))*(I1327 + (I1327 = 0))</f>
        <v>4</v>
      </c>
      <c r="K1327" s="14"/>
      <c r="L1327" s="14"/>
      <c r="M1327" s="14"/>
    </row>
    <row r="1328" spans="1:13" x14ac:dyDescent="0.3">
      <c r="A1328" s="14"/>
      <c r="B1328" s="14"/>
      <c r="C1328" s="13" t="s">
        <v>26</v>
      </c>
      <c r="D1328" s="26"/>
      <c r="E1328" s="13" t="s">
        <v>778</v>
      </c>
      <c r="F1328" s="17">
        <v>4</v>
      </c>
      <c r="G1328" s="18">
        <v>0</v>
      </c>
      <c r="H1328" s="18">
        <v>0</v>
      </c>
      <c r="I1328" s="18">
        <v>0</v>
      </c>
      <c r="J1328" s="15">
        <f>OR(F1328&lt;&gt;0,G1328&lt;&gt;0,H1328&lt;&gt;0,I1328&lt;&gt;0)*(F1328 + (F1328 = 0))*(G1328 + (G1328 = 0))*(H1328 + (H1328 = 0))*(I1328 + (I1328 = 0))</f>
        <v>4</v>
      </c>
      <c r="K1328" s="14"/>
      <c r="L1328" s="14"/>
      <c r="M1328" s="14"/>
    </row>
    <row r="1329" spans="1:13" x14ac:dyDescent="0.3">
      <c r="A1329" s="14"/>
      <c r="B1329" s="14"/>
      <c r="C1329" s="13" t="s">
        <v>26</v>
      </c>
      <c r="D1329" s="26"/>
      <c r="E1329" s="13" t="s">
        <v>779</v>
      </c>
      <c r="F1329" s="17">
        <v>1</v>
      </c>
      <c r="G1329" s="18">
        <v>0</v>
      </c>
      <c r="H1329" s="18">
        <v>0</v>
      </c>
      <c r="I1329" s="18">
        <v>0</v>
      </c>
      <c r="J1329" s="15">
        <f>OR(F1329&lt;&gt;0,G1329&lt;&gt;0,H1329&lt;&gt;0,I1329&lt;&gt;0)*(F1329 + (F1329 = 0))*(G1329 + (G1329 = 0))*(H1329 + (H1329 = 0))*(I1329 + (I1329 = 0))</f>
        <v>1</v>
      </c>
      <c r="K1329" s="14"/>
      <c r="L1329" s="14"/>
      <c r="M1329" s="14"/>
    </row>
    <row r="1330" spans="1:13" x14ac:dyDescent="0.3">
      <c r="A1330" s="14"/>
      <c r="B1330" s="14"/>
      <c r="C1330" s="13" t="s">
        <v>26</v>
      </c>
      <c r="D1330" s="26"/>
      <c r="E1330" s="13" t="s">
        <v>780</v>
      </c>
      <c r="F1330" s="17">
        <v>1</v>
      </c>
      <c r="G1330" s="18">
        <v>0</v>
      </c>
      <c r="H1330" s="18">
        <v>0</v>
      </c>
      <c r="I1330" s="18">
        <v>0</v>
      </c>
      <c r="J1330" s="15">
        <f>OR(F1330&lt;&gt;0,G1330&lt;&gt;0,H1330&lt;&gt;0,I1330&lt;&gt;0)*(F1330 + (F1330 = 0))*(G1330 + (G1330 = 0))*(H1330 + (H1330 = 0))*(I1330 + (I1330 = 0))</f>
        <v>1</v>
      </c>
      <c r="K1330" s="14"/>
      <c r="L1330" s="14"/>
      <c r="M1330" s="14"/>
    </row>
    <row r="1331" spans="1:13" x14ac:dyDescent="0.3">
      <c r="A1331" s="14"/>
      <c r="B1331" s="14"/>
      <c r="C1331" s="14"/>
      <c r="D1331" s="26"/>
      <c r="E1331" s="14"/>
      <c r="F1331" s="14"/>
      <c r="G1331" s="14"/>
      <c r="H1331" s="14"/>
      <c r="I1331" s="14"/>
      <c r="J1331" s="19" t="s">
        <v>781</v>
      </c>
      <c r="K1331" s="20">
        <f>SUM(J1327:J1330)*1</f>
        <v>10</v>
      </c>
      <c r="L1331" s="18">
        <v>70.930000000000007</v>
      </c>
      <c r="M1331" s="20">
        <f>ROUND(K1331*L1331,2)</f>
        <v>709.3</v>
      </c>
    </row>
    <row r="1332" spans="1:13" ht="1.05" customHeight="1" x14ac:dyDescent="0.3">
      <c r="A1332" s="21"/>
      <c r="B1332" s="21"/>
      <c r="C1332" s="21"/>
      <c r="D1332" s="27"/>
      <c r="E1332" s="21"/>
      <c r="F1332" s="21"/>
      <c r="G1332" s="21"/>
      <c r="H1332" s="21"/>
      <c r="I1332" s="21"/>
      <c r="J1332" s="21"/>
      <c r="K1332" s="21"/>
      <c r="L1332" s="21"/>
      <c r="M1332" s="21"/>
    </row>
    <row r="1333" spans="1:13" x14ac:dyDescent="0.3">
      <c r="A1333" s="12" t="s">
        <v>782</v>
      </c>
      <c r="B1333" s="13" t="s">
        <v>22</v>
      </c>
      <c r="C1333" s="13" t="s">
        <v>217</v>
      </c>
      <c r="D1333" s="16" t="s">
        <v>783</v>
      </c>
      <c r="E1333" s="14"/>
      <c r="F1333" s="14"/>
      <c r="G1333" s="14"/>
      <c r="H1333" s="14"/>
      <c r="I1333" s="14"/>
      <c r="J1333" s="14"/>
      <c r="K1333" s="15">
        <f>K1336</f>
        <v>4</v>
      </c>
      <c r="L1333" s="15">
        <f>L1336</f>
        <v>99.37</v>
      </c>
      <c r="M1333" s="15">
        <f>M1336</f>
        <v>397.48</v>
      </c>
    </row>
    <row r="1334" spans="1:13" ht="43.2" x14ac:dyDescent="0.3">
      <c r="A1334" s="14"/>
      <c r="B1334" s="14"/>
      <c r="C1334" s="14"/>
      <c r="D1334" s="16" t="s">
        <v>784</v>
      </c>
      <c r="E1334" s="14"/>
      <c r="F1334" s="14"/>
      <c r="G1334" s="14"/>
      <c r="H1334" s="14"/>
      <c r="I1334" s="14"/>
      <c r="J1334" s="14"/>
      <c r="K1334" s="14"/>
      <c r="L1334" s="14"/>
      <c r="M1334" s="14"/>
    </row>
    <row r="1335" spans="1:13" x14ac:dyDescent="0.3">
      <c r="A1335" s="14"/>
      <c r="B1335" s="14"/>
      <c r="C1335" s="13" t="s">
        <v>26</v>
      </c>
      <c r="D1335" s="26"/>
      <c r="E1335" s="13" t="s">
        <v>17</v>
      </c>
      <c r="F1335" s="17">
        <v>4</v>
      </c>
      <c r="G1335" s="18">
        <v>0</v>
      </c>
      <c r="H1335" s="18">
        <v>0</v>
      </c>
      <c r="I1335" s="18">
        <v>0</v>
      </c>
      <c r="J1335" s="15">
        <f>OR(F1335&lt;&gt;0,G1335&lt;&gt;0,H1335&lt;&gt;0,I1335&lt;&gt;0)*(F1335 + (F1335 = 0))*(G1335 + (G1335 = 0))*(H1335 + (H1335 = 0))*(I1335 + (I1335 = 0))</f>
        <v>4</v>
      </c>
      <c r="K1335" s="14"/>
      <c r="L1335" s="14"/>
      <c r="M1335" s="14"/>
    </row>
    <row r="1336" spans="1:13" x14ac:dyDescent="0.3">
      <c r="A1336" s="14"/>
      <c r="B1336" s="14"/>
      <c r="C1336" s="14"/>
      <c r="D1336" s="26"/>
      <c r="E1336" s="14"/>
      <c r="F1336" s="14"/>
      <c r="G1336" s="14"/>
      <c r="H1336" s="14"/>
      <c r="I1336" s="14"/>
      <c r="J1336" s="19" t="s">
        <v>785</v>
      </c>
      <c r="K1336" s="20">
        <f>J1335*1</f>
        <v>4</v>
      </c>
      <c r="L1336" s="18">
        <v>99.37</v>
      </c>
      <c r="M1336" s="20">
        <f>ROUND(K1336*L1336,2)</f>
        <v>397.48</v>
      </c>
    </row>
    <row r="1337" spans="1:13" ht="1.05" customHeight="1" x14ac:dyDescent="0.3">
      <c r="A1337" s="21"/>
      <c r="B1337" s="21"/>
      <c r="C1337" s="21"/>
      <c r="D1337" s="27"/>
      <c r="E1337" s="21"/>
      <c r="F1337" s="21"/>
      <c r="G1337" s="21"/>
      <c r="H1337" s="21"/>
      <c r="I1337" s="21"/>
      <c r="J1337" s="21"/>
      <c r="K1337" s="21"/>
      <c r="L1337" s="21"/>
      <c r="M1337" s="21"/>
    </row>
    <row r="1338" spans="1:13" x14ac:dyDescent="0.3">
      <c r="A1338" s="14"/>
      <c r="B1338" s="14"/>
      <c r="C1338" s="14"/>
      <c r="D1338" s="26"/>
      <c r="E1338" s="14"/>
      <c r="F1338" s="14"/>
      <c r="G1338" s="14"/>
      <c r="H1338" s="14"/>
      <c r="I1338" s="14"/>
      <c r="J1338" s="19" t="s">
        <v>786</v>
      </c>
      <c r="K1338" s="22">
        <v>1</v>
      </c>
      <c r="L1338" s="20">
        <f>M1298+M1303+M1308+M1314+M1320+M1325+M1333</f>
        <v>3683.23</v>
      </c>
      <c r="M1338" s="20">
        <f>ROUND(K1338*L1338,2)</f>
        <v>3683.23</v>
      </c>
    </row>
    <row r="1339" spans="1:13" ht="1.05" customHeight="1" x14ac:dyDescent="0.3">
      <c r="A1339" s="21"/>
      <c r="B1339" s="21"/>
      <c r="C1339" s="21"/>
      <c r="D1339" s="27"/>
      <c r="E1339" s="21"/>
      <c r="F1339" s="21"/>
      <c r="G1339" s="21"/>
      <c r="H1339" s="21"/>
      <c r="I1339" s="21"/>
      <c r="J1339" s="21"/>
      <c r="K1339" s="21"/>
      <c r="L1339" s="21"/>
      <c r="M1339" s="21"/>
    </row>
    <row r="1340" spans="1:13" x14ac:dyDescent="0.3">
      <c r="A1340" s="5" t="s">
        <v>787</v>
      </c>
      <c r="B1340" s="5" t="s">
        <v>16</v>
      </c>
      <c r="C1340" s="5" t="s">
        <v>17</v>
      </c>
      <c r="D1340" s="24" t="s">
        <v>788</v>
      </c>
      <c r="E1340" s="6"/>
      <c r="F1340" s="6"/>
      <c r="G1340" s="6"/>
      <c r="H1340" s="6"/>
      <c r="I1340" s="6"/>
      <c r="J1340" s="6"/>
      <c r="K1340" s="7">
        <f>K1767</f>
        <v>1</v>
      </c>
      <c r="L1340" s="8">
        <f>L1767</f>
        <v>61701.85</v>
      </c>
      <c r="M1340" s="8">
        <f>M1767</f>
        <v>61701.85</v>
      </c>
    </row>
    <row r="1341" spans="1:13" x14ac:dyDescent="0.3">
      <c r="A1341" s="9" t="s">
        <v>789</v>
      </c>
      <c r="B1341" s="9" t="s">
        <v>16</v>
      </c>
      <c r="C1341" s="9" t="s">
        <v>17</v>
      </c>
      <c r="D1341" s="25" t="s">
        <v>790</v>
      </c>
      <c r="E1341" s="10"/>
      <c r="F1341" s="10"/>
      <c r="G1341" s="10"/>
      <c r="H1341" s="10"/>
      <c r="I1341" s="10"/>
      <c r="J1341" s="10"/>
      <c r="K1341" s="11">
        <f>K1461</f>
        <v>1</v>
      </c>
      <c r="L1341" s="11">
        <f>L1461</f>
        <v>16650.97</v>
      </c>
      <c r="M1341" s="11">
        <f>M1461</f>
        <v>16650.97</v>
      </c>
    </row>
    <row r="1342" spans="1:13" x14ac:dyDescent="0.3">
      <c r="A1342" s="12" t="s">
        <v>791</v>
      </c>
      <c r="B1342" s="13" t="s">
        <v>22</v>
      </c>
      <c r="C1342" s="13" t="s">
        <v>217</v>
      </c>
      <c r="D1342" s="16" t="s">
        <v>792</v>
      </c>
      <c r="E1342" s="14"/>
      <c r="F1342" s="14"/>
      <c r="G1342" s="14"/>
      <c r="H1342" s="14"/>
      <c r="I1342" s="14"/>
      <c r="J1342" s="14"/>
      <c r="K1342" s="15">
        <f>K1346</f>
        <v>1</v>
      </c>
      <c r="L1342" s="15">
        <f>L1346</f>
        <v>310.54000000000002</v>
      </c>
      <c r="M1342" s="15">
        <f>M1346</f>
        <v>310.54000000000002</v>
      </c>
    </row>
    <row r="1343" spans="1:13" ht="86.4" x14ac:dyDescent="0.3">
      <c r="A1343" s="14"/>
      <c r="B1343" s="14"/>
      <c r="C1343" s="14"/>
      <c r="D1343" s="16" t="s">
        <v>793</v>
      </c>
      <c r="E1343" s="14"/>
      <c r="F1343" s="14"/>
      <c r="G1343" s="14"/>
      <c r="H1343" s="14"/>
      <c r="I1343" s="14"/>
      <c r="J1343" s="14"/>
      <c r="K1343" s="14"/>
      <c r="L1343" s="14"/>
      <c r="M1343" s="14"/>
    </row>
    <row r="1344" spans="1:13" x14ac:dyDescent="0.3">
      <c r="A1344" s="14"/>
      <c r="B1344" s="14"/>
      <c r="C1344" s="13" t="s">
        <v>26</v>
      </c>
      <c r="D1344" s="26"/>
      <c r="E1344" s="13" t="s">
        <v>17</v>
      </c>
      <c r="F1344" s="17">
        <v>1</v>
      </c>
      <c r="G1344" s="18">
        <v>0</v>
      </c>
      <c r="H1344" s="18">
        <v>0</v>
      </c>
      <c r="I1344" s="18">
        <v>0</v>
      </c>
      <c r="J1344" s="15">
        <f>OR(F1344&lt;&gt;0,G1344&lt;&gt;0,H1344&lt;&gt;0,I1344&lt;&gt;0)*(F1344 + (F1344 = 0))*(G1344 + (G1344 = 0))*(H1344 + (H1344 = 0))*(I1344 + (I1344 = 0))</f>
        <v>1</v>
      </c>
      <c r="K1344" s="14"/>
      <c r="L1344" s="14"/>
      <c r="M1344" s="14"/>
    </row>
    <row r="1345" spans="1:13" x14ac:dyDescent="0.3">
      <c r="A1345" s="14"/>
      <c r="B1345" s="14"/>
      <c r="C1345" s="13" t="s">
        <v>26</v>
      </c>
      <c r="D1345" s="26"/>
      <c r="E1345" s="13" t="s">
        <v>17</v>
      </c>
      <c r="F1345" s="17"/>
      <c r="G1345" s="18"/>
      <c r="H1345" s="18"/>
      <c r="I1345" s="18"/>
      <c r="J1345" s="15">
        <f>OR(F1345&lt;&gt;0,G1345&lt;&gt;0,H1345&lt;&gt;0,I1345&lt;&gt;0)*(F1345 + (F1345 = 0))*(G1345 + (G1345 = 0))*(H1345 + (H1345 = 0))*(I1345 + (I1345 = 0))</f>
        <v>0</v>
      </c>
      <c r="K1345" s="14"/>
      <c r="L1345" s="14"/>
      <c r="M1345" s="14"/>
    </row>
    <row r="1346" spans="1:13" x14ac:dyDescent="0.3">
      <c r="A1346" s="14"/>
      <c r="B1346" s="14"/>
      <c r="C1346" s="14"/>
      <c r="D1346" s="26"/>
      <c r="E1346" s="14"/>
      <c r="F1346" s="14"/>
      <c r="G1346" s="14"/>
      <c r="H1346" s="14"/>
      <c r="I1346" s="14"/>
      <c r="J1346" s="19" t="s">
        <v>794</v>
      </c>
      <c r="K1346" s="20">
        <f>SUM(J1344:J1345)*1</f>
        <v>1</v>
      </c>
      <c r="L1346" s="18">
        <v>310.54000000000002</v>
      </c>
      <c r="M1346" s="20">
        <f>ROUND(K1346*L1346,2)</f>
        <v>310.54000000000002</v>
      </c>
    </row>
    <row r="1347" spans="1:13" ht="1.05" customHeight="1" x14ac:dyDescent="0.3">
      <c r="A1347" s="21"/>
      <c r="B1347" s="21"/>
      <c r="C1347" s="21"/>
      <c r="D1347" s="27"/>
      <c r="E1347" s="21"/>
      <c r="F1347" s="21"/>
      <c r="G1347" s="21"/>
      <c r="H1347" s="21"/>
      <c r="I1347" s="21"/>
      <c r="J1347" s="21"/>
      <c r="K1347" s="21"/>
      <c r="L1347" s="21"/>
      <c r="M1347" s="21"/>
    </row>
    <row r="1348" spans="1:13" x14ac:dyDescent="0.3">
      <c r="A1348" s="12" t="s">
        <v>795</v>
      </c>
      <c r="B1348" s="13" t="s">
        <v>22</v>
      </c>
      <c r="C1348" s="13" t="s">
        <v>217</v>
      </c>
      <c r="D1348" s="16" t="s">
        <v>796</v>
      </c>
      <c r="E1348" s="14"/>
      <c r="F1348" s="14"/>
      <c r="G1348" s="14"/>
      <c r="H1348" s="14"/>
      <c r="I1348" s="14"/>
      <c r="J1348" s="14"/>
      <c r="K1348" s="15">
        <f>K1352</f>
        <v>1</v>
      </c>
      <c r="L1348" s="15">
        <f>L1352</f>
        <v>372.64</v>
      </c>
      <c r="M1348" s="15">
        <f>M1352</f>
        <v>372.64</v>
      </c>
    </row>
    <row r="1349" spans="1:13" x14ac:dyDescent="0.3">
      <c r="A1349" s="14"/>
      <c r="B1349" s="14"/>
      <c r="C1349" s="14"/>
      <c r="D1349" s="16" t="s">
        <v>797</v>
      </c>
      <c r="E1349" s="14"/>
      <c r="F1349" s="14"/>
      <c r="G1349" s="14"/>
      <c r="H1349" s="14"/>
      <c r="I1349" s="14"/>
      <c r="J1349" s="14"/>
      <c r="K1349" s="14"/>
      <c r="L1349" s="14"/>
      <c r="M1349" s="14"/>
    </row>
    <row r="1350" spans="1:13" x14ac:dyDescent="0.3">
      <c r="A1350" s="14"/>
      <c r="B1350" s="14"/>
      <c r="C1350" s="13" t="s">
        <v>26</v>
      </c>
      <c r="D1350" s="26"/>
      <c r="E1350" s="13" t="s">
        <v>17</v>
      </c>
      <c r="F1350" s="17">
        <v>1</v>
      </c>
      <c r="G1350" s="18">
        <v>0</v>
      </c>
      <c r="H1350" s="18">
        <v>0</v>
      </c>
      <c r="I1350" s="18">
        <v>0</v>
      </c>
      <c r="J1350" s="15">
        <f>OR(F1350&lt;&gt;0,G1350&lt;&gt;0,H1350&lt;&gt;0,I1350&lt;&gt;0)*(F1350 + (F1350 = 0))*(G1350 + (G1350 = 0))*(H1350 + (H1350 = 0))*(I1350 + (I1350 = 0))</f>
        <v>1</v>
      </c>
      <c r="K1350" s="14"/>
      <c r="L1350" s="14"/>
      <c r="M1350" s="14"/>
    </row>
    <row r="1351" spans="1:13" x14ac:dyDescent="0.3">
      <c r="A1351" s="14"/>
      <c r="B1351" s="14"/>
      <c r="C1351" s="13" t="s">
        <v>26</v>
      </c>
      <c r="D1351" s="26"/>
      <c r="E1351" s="13" t="s">
        <v>17</v>
      </c>
      <c r="F1351" s="17"/>
      <c r="G1351" s="18"/>
      <c r="H1351" s="18"/>
      <c r="I1351" s="18"/>
      <c r="J1351" s="15">
        <f>OR(F1351&lt;&gt;0,G1351&lt;&gt;0,H1351&lt;&gt;0,I1351&lt;&gt;0)*(F1351 + (F1351 = 0))*(G1351 + (G1351 = 0))*(H1351 + (H1351 = 0))*(I1351 + (I1351 = 0))</f>
        <v>0</v>
      </c>
      <c r="K1351" s="14"/>
      <c r="L1351" s="14"/>
      <c r="M1351" s="14"/>
    </row>
    <row r="1352" spans="1:13" x14ac:dyDescent="0.3">
      <c r="A1352" s="14"/>
      <c r="B1352" s="14"/>
      <c r="C1352" s="14"/>
      <c r="D1352" s="26"/>
      <c r="E1352" s="14"/>
      <c r="F1352" s="14"/>
      <c r="G1352" s="14"/>
      <c r="H1352" s="14"/>
      <c r="I1352" s="14"/>
      <c r="J1352" s="19" t="s">
        <v>798</v>
      </c>
      <c r="K1352" s="20">
        <f>SUM(J1350:J1351)*1</f>
        <v>1</v>
      </c>
      <c r="L1352" s="18">
        <v>372.64</v>
      </c>
      <c r="M1352" s="20">
        <f>ROUND(K1352*L1352,2)</f>
        <v>372.64</v>
      </c>
    </row>
    <row r="1353" spans="1:13" ht="1.05" customHeight="1" x14ac:dyDescent="0.3">
      <c r="A1353" s="21"/>
      <c r="B1353" s="21"/>
      <c r="C1353" s="21"/>
      <c r="D1353" s="27"/>
      <c r="E1353" s="21"/>
      <c r="F1353" s="21"/>
      <c r="G1353" s="21"/>
      <c r="H1353" s="21"/>
      <c r="I1353" s="21"/>
      <c r="J1353" s="21"/>
      <c r="K1353" s="21"/>
      <c r="L1353" s="21"/>
      <c r="M1353" s="21"/>
    </row>
    <row r="1354" spans="1:13" x14ac:dyDescent="0.3">
      <c r="A1354" s="12" t="s">
        <v>799</v>
      </c>
      <c r="B1354" s="13" t="s">
        <v>22</v>
      </c>
      <c r="C1354" s="13" t="s">
        <v>800</v>
      </c>
      <c r="D1354" s="16" t="s">
        <v>801</v>
      </c>
      <c r="E1354" s="14"/>
      <c r="F1354" s="14"/>
      <c r="G1354" s="14"/>
      <c r="H1354" s="14"/>
      <c r="I1354" s="14"/>
      <c r="J1354" s="14"/>
      <c r="K1354" s="15">
        <f>K1358</f>
        <v>1</v>
      </c>
      <c r="L1354" s="15">
        <f>L1358</f>
        <v>496.86</v>
      </c>
      <c r="M1354" s="15">
        <f>M1358</f>
        <v>496.86</v>
      </c>
    </row>
    <row r="1355" spans="1:13" ht="129.6" x14ac:dyDescent="0.3">
      <c r="A1355" s="14"/>
      <c r="B1355" s="14"/>
      <c r="C1355" s="14"/>
      <c r="D1355" s="16" t="s">
        <v>802</v>
      </c>
      <c r="E1355" s="14"/>
      <c r="F1355" s="14"/>
      <c r="G1355" s="14"/>
      <c r="H1355" s="14"/>
      <c r="I1355" s="14"/>
      <c r="J1355" s="14"/>
      <c r="K1355" s="14"/>
      <c r="L1355" s="14"/>
      <c r="M1355" s="14"/>
    </row>
    <row r="1356" spans="1:13" x14ac:dyDescent="0.3">
      <c r="A1356" s="14"/>
      <c r="B1356" s="14"/>
      <c r="C1356" s="13" t="s">
        <v>26</v>
      </c>
      <c r="D1356" s="26"/>
      <c r="E1356" s="13" t="s">
        <v>17</v>
      </c>
      <c r="F1356" s="17">
        <v>1</v>
      </c>
      <c r="G1356" s="18">
        <v>0</v>
      </c>
      <c r="H1356" s="18">
        <v>0</v>
      </c>
      <c r="I1356" s="18">
        <v>0</v>
      </c>
      <c r="J1356" s="15">
        <f>OR(F1356&lt;&gt;0,G1356&lt;&gt;0,H1356&lt;&gt;0,I1356&lt;&gt;0)*(F1356 + (F1356 = 0))*(G1356 + (G1356 = 0))*(H1356 + (H1356 = 0))*(I1356 + (I1356 = 0))</f>
        <v>1</v>
      </c>
      <c r="K1356" s="14"/>
      <c r="L1356" s="14"/>
      <c r="M1356" s="14"/>
    </row>
    <row r="1357" spans="1:13" x14ac:dyDescent="0.3">
      <c r="A1357" s="14"/>
      <c r="B1357" s="14"/>
      <c r="C1357" s="13" t="s">
        <v>26</v>
      </c>
      <c r="D1357" s="26"/>
      <c r="E1357" s="13" t="s">
        <v>17</v>
      </c>
      <c r="F1357" s="17"/>
      <c r="G1357" s="18"/>
      <c r="H1357" s="18"/>
      <c r="I1357" s="18"/>
      <c r="J1357" s="15">
        <f>OR(F1357&lt;&gt;0,G1357&lt;&gt;0,H1357&lt;&gt;0,I1357&lt;&gt;0)*(F1357 + (F1357 = 0))*(G1357 + (G1357 = 0))*(H1357 + (H1357 = 0))*(I1357 + (I1357 = 0))</f>
        <v>0</v>
      </c>
      <c r="K1357" s="14"/>
      <c r="L1357" s="14"/>
      <c r="M1357" s="14"/>
    </row>
    <row r="1358" spans="1:13" x14ac:dyDescent="0.3">
      <c r="A1358" s="14"/>
      <c r="B1358" s="14"/>
      <c r="C1358" s="14"/>
      <c r="D1358" s="26"/>
      <c r="E1358" s="14"/>
      <c r="F1358" s="14"/>
      <c r="G1358" s="14"/>
      <c r="H1358" s="14"/>
      <c r="I1358" s="14"/>
      <c r="J1358" s="19" t="s">
        <v>803</v>
      </c>
      <c r="K1358" s="20">
        <f>SUM(J1356:J1357)*1</f>
        <v>1</v>
      </c>
      <c r="L1358" s="18">
        <v>496.86</v>
      </c>
      <c r="M1358" s="20">
        <f>ROUND(K1358*L1358,2)</f>
        <v>496.86</v>
      </c>
    </row>
    <row r="1359" spans="1:13" ht="1.05" customHeight="1" x14ac:dyDescent="0.3">
      <c r="A1359" s="21"/>
      <c r="B1359" s="21"/>
      <c r="C1359" s="21"/>
      <c r="D1359" s="27"/>
      <c r="E1359" s="21"/>
      <c r="F1359" s="21"/>
      <c r="G1359" s="21"/>
      <c r="H1359" s="21"/>
      <c r="I1359" s="21"/>
      <c r="J1359" s="21"/>
      <c r="K1359" s="21"/>
      <c r="L1359" s="21"/>
      <c r="M1359" s="21"/>
    </row>
    <row r="1360" spans="1:13" x14ac:dyDescent="0.3">
      <c r="A1360" s="12" t="s">
        <v>804</v>
      </c>
      <c r="B1360" s="13" t="s">
        <v>22</v>
      </c>
      <c r="C1360" s="13" t="s">
        <v>217</v>
      </c>
      <c r="D1360" s="16" t="s">
        <v>805</v>
      </c>
      <c r="E1360" s="14"/>
      <c r="F1360" s="14"/>
      <c r="G1360" s="14"/>
      <c r="H1360" s="14"/>
      <c r="I1360" s="14"/>
      <c r="J1360" s="14"/>
      <c r="K1360" s="15">
        <f>K1364</f>
        <v>1</v>
      </c>
      <c r="L1360" s="15">
        <f>L1364</f>
        <v>3043.25</v>
      </c>
      <c r="M1360" s="15">
        <f>M1364</f>
        <v>3043.25</v>
      </c>
    </row>
    <row r="1361" spans="1:13" ht="205.2" x14ac:dyDescent="0.3">
      <c r="A1361" s="14"/>
      <c r="B1361" s="14"/>
      <c r="C1361" s="14"/>
      <c r="D1361" s="16" t="s">
        <v>806</v>
      </c>
      <c r="E1361" s="14"/>
      <c r="F1361" s="14"/>
      <c r="G1361" s="14"/>
      <c r="H1361" s="14"/>
      <c r="I1361" s="14"/>
      <c r="J1361" s="14"/>
      <c r="K1361" s="14"/>
      <c r="L1361" s="14"/>
      <c r="M1361" s="14"/>
    </row>
    <row r="1362" spans="1:13" x14ac:dyDescent="0.3">
      <c r="A1362" s="14"/>
      <c r="B1362" s="14"/>
      <c r="C1362" s="13" t="s">
        <v>26</v>
      </c>
      <c r="D1362" s="26"/>
      <c r="E1362" s="13" t="s">
        <v>17</v>
      </c>
      <c r="F1362" s="17">
        <v>1</v>
      </c>
      <c r="G1362" s="18">
        <v>0</v>
      </c>
      <c r="H1362" s="18">
        <v>0</v>
      </c>
      <c r="I1362" s="18">
        <v>0</v>
      </c>
      <c r="J1362" s="15">
        <f>OR(F1362&lt;&gt;0,G1362&lt;&gt;0,H1362&lt;&gt;0,I1362&lt;&gt;0)*(F1362 + (F1362 = 0))*(G1362 + (G1362 = 0))*(H1362 + (H1362 = 0))*(I1362 + (I1362 = 0))</f>
        <v>1</v>
      </c>
      <c r="K1362" s="14"/>
      <c r="L1362" s="14"/>
      <c r="M1362" s="14"/>
    </row>
    <row r="1363" spans="1:13" x14ac:dyDescent="0.3">
      <c r="A1363" s="14"/>
      <c r="B1363" s="14"/>
      <c r="C1363" s="13" t="s">
        <v>26</v>
      </c>
      <c r="D1363" s="26"/>
      <c r="E1363" s="13" t="s">
        <v>17</v>
      </c>
      <c r="F1363" s="17"/>
      <c r="G1363" s="18"/>
      <c r="H1363" s="18"/>
      <c r="I1363" s="18"/>
      <c r="J1363" s="15">
        <f>OR(F1363&lt;&gt;0,G1363&lt;&gt;0,H1363&lt;&gt;0,I1363&lt;&gt;0)*(F1363 + (F1363 = 0))*(G1363 + (G1363 = 0))*(H1363 + (H1363 = 0))*(I1363 + (I1363 = 0))</f>
        <v>0</v>
      </c>
      <c r="K1363" s="14"/>
      <c r="L1363" s="14"/>
      <c r="M1363" s="14"/>
    </row>
    <row r="1364" spans="1:13" x14ac:dyDescent="0.3">
      <c r="A1364" s="14"/>
      <c r="B1364" s="14"/>
      <c r="C1364" s="14"/>
      <c r="D1364" s="26"/>
      <c r="E1364" s="14"/>
      <c r="F1364" s="14"/>
      <c r="G1364" s="14"/>
      <c r="H1364" s="14"/>
      <c r="I1364" s="14"/>
      <c r="J1364" s="19" t="s">
        <v>807</v>
      </c>
      <c r="K1364" s="20">
        <f>SUM(J1362:J1363)*1</f>
        <v>1</v>
      </c>
      <c r="L1364" s="18">
        <v>3043.25</v>
      </c>
      <c r="M1364" s="20">
        <f>ROUND(K1364*L1364,2)</f>
        <v>3043.25</v>
      </c>
    </row>
    <row r="1365" spans="1:13" ht="1.05" customHeight="1" x14ac:dyDescent="0.3">
      <c r="A1365" s="21"/>
      <c r="B1365" s="21"/>
      <c r="C1365" s="21"/>
      <c r="D1365" s="27"/>
      <c r="E1365" s="21"/>
      <c r="F1365" s="21"/>
      <c r="G1365" s="21"/>
      <c r="H1365" s="21"/>
      <c r="I1365" s="21"/>
      <c r="J1365" s="21"/>
      <c r="K1365" s="21"/>
      <c r="L1365" s="21"/>
      <c r="M1365" s="21"/>
    </row>
    <row r="1366" spans="1:13" x14ac:dyDescent="0.3">
      <c r="A1366" s="12" t="s">
        <v>808</v>
      </c>
      <c r="B1366" s="13" t="s">
        <v>22</v>
      </c>
      <c r="C1366" s="13" t="s">
        <v>217</v>
      </c>
      <c r="D1366" s="16" t="s">
        <v>809</v>
      </c>
      <c r="E1366" s="14"/>
      <c r="F1366" s="14"/>
      <c r="G1366" s="14"/>
      <c r="H1366" s="14"/>
      <c r="I1366" s="14"/>
      <c r="J1366" s="14"/>
      <c r="K1366" s="15">
        <f>K1370</f>
        <v>1</v>
      </c>
      <c r="L1366" s="15">
        <f>L1370</f>
        <v>701.81</v>
      </c>
      <c r="M1366" s="15">
        <f>M1370</f>
        <v>701.81</v>
      </c>
    </row>
    <row r="1367" spans="1:13" ht="75.599999999999994" x14ac:dyDescent="0.3">
      <c r="A1367" s="14"/>
      <c r="B1367" s="14"/>
      <c r="C1367" s="14"/>
      <c r="D1367" s="16" t="s">
        <v>810</v>
      </c>
      <c r="E1367" s="14"/>
      <c r="F1367" s="14"/>
      <c r="G1367" s="14"/>
      <c r="H1367" s="14"/>
      <c r="I1367" s="14"/>
      <c r="J1367" s="14"/>
      <c r="K1367" s="14"/>
      <c r="L1367" s="14"/>
      <c r="M1367" s="14"/>
    </row>
    <row r="1368" spans="1:13" x14ac:dyDescent="0.3">
      <c r="A1368" s="14"/>
      <c r="B1368" s="14"/>
      <c r="C1368" s="13" t="s">
        <v>26</v>
      </c>
      <c r="D1368" s="26"/>
      <c r="E1368" s="13" t="s">
        <v>17</v>
      </c>
      <c r="F1368" s="17">
        <v>1</v>
      </c>
      <c r="G1368" s="18">
        <v>0</v>
      </c>
      <c r="H1368" s="18">
        <v>0</v>
      </c>
      <c r="I1368" s="18">
        <v>0</v>
      </c>
      <c r="J1368" s="15">
        <f>OR(F1368&lt;&gt;0,G1368&lt;&gt;0,H1368&lt;&gt;0,I1368&lt;&gt;0)*(F1368 + (F1368 = 0))*(G1368 + (G1368 = 0))*(H1368 + (H1368 = 0))*(I1368 + (I1368 = 0))</f>
        <v>1</v>
      </c>
      <c r="K1368" s="14"/>
      <c r="L1368" s="14"/>
      <c r="M1368" s="14"/>
    </row>
    <row r="1369" spans="1:13" x14ac:dyDescent="0.3">
      <c r="A1369" s="14"/>
      <c r="B1369" s="14"/>
      <c r="C1369" s="13" t="s">
        <v>26</v>
      </c>
      <c r="D1369" s="26"/>
      <c r="E1369" s="13" t="s">
        <v>17</v>
      </c>
      <c r="F1369" s="17"/>
      <c r="G1369" s="18"/>
      <c r="H1369" s="18"/>
      <c r="I1369" s="18"/>
      <c r="J1369" s="15">
        <f>OR(F1369&lt;&gt;0,G1369&lt;&gt;0,H1369&lt;&gt;0,I1369&lt;&gt;0)*(F1369 + (F1369 = 0))*(G1369 + (G1369 = 0))*(H1369 + (H1369 = 0))*(I1369 + (I1369 = 0))</f>
        <v>0</v>
      </c>
      <c r="K1369" s="14"/>
      <c r="L1369" s="14"/>
      <c r="M1369" s="14"/>
    </row>
    <row r="1370" spans="1:13" x14ac:dyDescent="0.3">
      <c r="A1370" s="14"/>
      <c r="B1370" s="14"/>
      <c r="C1370" s="14"/>
      <c r="D1370" s="26"/>
      <c r="E1370" s="14"/>
      <c r="F1370" s="14"/>
      <c r="G1370" s="14"/>
      <c r="H1370" s="14"/>
      <c r="I1370" s="14"/>
      <c r="J1370" s="19" t="s">
        <v>811</v>
      </c>
      <c r="K1370" s="20">
        <f>SUM(J1368:J1369)*1</f>
        <v>1</v>
      </c>
      <c r="L1370" s="18">
        <v>701.81</v>
      </c>
      <c r="M1370" s="20">
        <f>ROUND(K1370*L1370,2)</f>
        <v>701.81</v>
      </c>
    </row>
    <row r="1371" spans="1:13" ht="1.05" customHeight="1" x14ac:dyDescent="0.3">
      <c r="A1371" s="21"/>
      <c r="B1371" s="21"/>
      <c r="C1371" s="21"/>
      <c r="D1371" s="27"/>
      <c r="E1371" s="21"/>
      <c r="F1371" s="21"/>
      <c r="G1371" s="21"/>
      <c r="H1371" s="21"/>
      <c r="I1371" s="21"/>
      <c r="J1371" s="21"/>
      <c r="K1371" s="21"/>
      <c r="L1371" s="21"/>
      <c r="M1371" s="21"/>
    </row>
    <row r="1372" spans="1:13" x14ac:dyDescent="0.3">
      <c r="A1372" s="12" t="s">
        <v>812</v>
      </c>
      <c r="B1372" s="13" t="s">
        <v>22</v>
      </c>
      <c r="C1372" s="13" t="s">
        <v>217</v>
      </c>
      <c r="D1372" s="16" t="s">
        <v>813</v>
      </c>
      <c r="E1372" s="14"/>
      <c r="F1372" s="14"/>
      <c r="G1372" s="14"/>
      <c r="H1372" s="14"/>
      <c r="I1372" s="14"/>
      <c r="J1372" s="14"/>
      <c r="K1372" s="15">
        <f>K1376</f>
        <v>1</v>
      </c>
      <c r="L1372" s="15">
        <f>L1376</f>
        <v>3043.25</v>
      </c>
      <c r="M1372" s="15">
        <f>M1376</f>
        <v>3043.25</v>
      </c>
    </row>
    <row r="1373" spans="1:13" ht="118.8" x14ac:dyDescent="0.3">
      <c r="A1373" s="14"/>
      <c r="B1373" s="14"/>
      <c r="C1373" s="14"/>
      <c r="D1373" s="16" t="s">
        <v>814</v>
      </c>
      <c r="E1373" s="14"/>
      <c r="F1373" s="14"/>
      <c r="G1373" s="14"/>
      <c r="H1373" s="14"/>
      <c r="I1373" s="14"/>
      <c r="J1373" s="14"/>
      <c r="K1373" s="14"/>
      <c r="L1373" s="14"/>
      <c r="M1373" s="14"/>
    </row>
    <row r="1374" spans="1:13" x14ac:dyDescent="0.3">
      <c r="A1374" s="14"/>
      <c r="B1374" s="14"/>
      <c r="C1374" s="13" t="s">
        <v>26</v>
      </c>
      <c r="D1374" s="26"/>
      <c r="E1374" s="13" t="s">
        <v>17</v>
      </c>
      <c r="F1374" s="17">
        <v>1</v>
      </c>
      <c r="G1374" s="18">
        <v>0</v>
      </c>
      <c r="H1374" s="18">
        <v>0</v>
      </c>
      <c r="I1374" s="18">
        <v>0</v>
      </c>
      <c r="J1374" s="15">
        <f>OR(F1374&lt;&gt;0,G1374&lt;&gt;0,H1374&lt;&gt;0,I1374&lt;&gt;0)*(F1374 + (F1374 = 0))*(G1374 + (G1374 = 0))*(H1374 + (H1374 = 0))*(I1374 + (I1374 = 0))</f>
        <v>1</v>
      </c>
      <c r="K1374" s="14"/>
      <c r="L1374" s="14"/>
      <c r="M1374" s="14"/>
    </row>
    <row r="1375" spans="1:13" x14ac:dyDescent="0.3">
      <c r="A1375" s="14"/>
      <c r="B1375" s="14"/>
      <c r="C1375" s="13" t="s">
        <v>26</v>
      </c>
      <c r="D1375" s="26"/>
      <c r="E1375" s="13" t="s">
        <v>17</v>
      </c>
      <c r="F1375" s="17"/>
      <c r="G1375" s="18"/>
      <c r="H1375" s="18"/>
      <c r="I1375" s="18"/>
      <c r="J1375" s="15">
        <f>OR(F1375&lt;&gt;0,G1375&lt;&gt;0,H1375&lt;&gt;0,I1375&lt;&gt;0)*(F1375 + (F1375 = 0))*(G1375 + (G1375 = 0))*(H1375 + (H1375 = 0))*(I1375 + (I1375 = 0))</f>
        <v>0</v>
      </c>
      <c r="K1375" s="14"/>
      <c r="L1375" s="14"/>
      <c r="M1375" s="14"/>
    </row>
    <row r="1376" spans="1:13" x14ac:dyDescent="0.3">
      <c r="A1376" s="14"/>
      <c r="B1376" s="14"/>
      <c r="C1376" s="14"/>
      <c r="D1376" s="26"/>
      <c r="E1376" s="14"/>
      <c r="F1376" s="14"/>
      <c r="G1376" s="14"/>
      <c r="H1376" s="14"/>
      <c r="I1376" s="14"/>
      <c r="J1376" s="19" t="s">
        <v>815</v>
      </c>
      <c r="K1376" s="20">
        <f>SUM(J1374:J1375)*1</f>
        <v>1</v>
      </c>
      <c r="L1376" s="18">
        <v>3043.25</v>
      </c>
      <c r="M1376" s="20">
        <f>ROUND(K1376*L1376,2)</f>
        <v>3043.25</v>
      </c>
    </row>
    <row r="1377" spans="1:13" ht="1.05" customHeight="1" x14ac:dyDescent="0.3">
      <c r="A1377" s="21"/>
      <c r="B1377" s="21"/>
      <c r="C1377" s="21"/>
      <c r="D1377" s="27"/>
      <c r="E1377" s="21"/>
      <c r="F1377" s="21"/>
      <c r="G1377" s="21"/>
      <c r="H1377" s="21"/>
      <c r="I1377" s="21"/>
      <c r="J1377" s="21"/>
      <c r="K1377" s="21"/>
      <c r="L1377" s="21"/>
      <c r="M1377" s="21"/>
    </row>
    <row r="1378" spans="1:13" x14ac:dyDescent="0.3">
      <c r="A1378" s="12" t="s">
        <v>816</v>
      </c>
      <c r="B1378" s="13" t="s">
        <v>22</v>
      </c>
      <c r="C1378" s="13" t="s">
        <v>217</v>
      </c>
      <c r="D1378" s="16" t="s">
        <v>817</v>
      </c>
      <c r="E1378" s="14"/>
      <c r="F1378" s="14"/>
      <c r="G1378" s="14"/>
      <c r="H1378" s="14"/>
      <c r="I1378" s="14"/>
      <c r="J1378" s="14"/>
      <c r="K1378" s="15">
        <f>K1382</f>
        <v>2</v>
      </c>
      <c r="L1378" s="15">
        <f>L1382</f>
        <v>229.8</v>
      </c>
      <c r="M1378" s="15">
        <f>M1382</f>
        <v>459.6</v>
      </c>
    </row>
    <row r="1379" spans="1:13" ht="75.599999999999994" x14ac:dyDescent="0.3">
      <c r="A1379" s="14"/>
      <c r="B1379" s="14"/>
      <c r="C1379" s="14"/>
      <c r="D1379" s="16" t="s">
        <v>818</v>
      </c>
      <c r="E1379" s="14"/>
      <c r="F1379" s="14"/>
      <c r="G1379" s="14"/>
      <c r="H1379" s="14"/>
      <c r="I1379" s="14"/>
      <c r="J1379" s="14"/>
      <c r="K1379" s="14"/>
      <c r="L1379" s="14"/>
      <c r="M1379" s="14"/>
    </row>
    <row r="1380" spans="1:13" x14ac:dyDescent="0.3">
      <c r="A1380" s="14"/>
      <c r="B1380" s="14"/>
      <c r="C1380" s="13" t="s">
        <v>26</v>
      </c>
      <c r="D1380" s="26"/>
      <c r="E1380" s="13" t="s">
        <v>819</v>
      </c>
      <c r="F1380" s="17">
        <v>2</v>
      </c>
      <c r="G1380" s="18">
        <v>0</v>
      </c>
      <c r="H1380" s="18">
        <v>0</v>
      </c>
      <c r="I1380" s="18">
        <v>0</v>
      </c>
      <c r="J1380" s="15">
        <f>OR(F1380&lt;&gt;0,G1380&lt;&gt;0,H1380&lt;&gt;0,I1380&lt;&gt;0)*(F1380 + (F1380 = 0))*(G1380 + (G1380 = 0))*(H1380 + (H1380 = 0))*(I1380 + (I1380 = 0))</f>
        <v>2</v>
      </c>
      <c r="K1380" s="14"/>
      <c r="L1380" s="14"/>
      <c r="M1380" s="14"/>
    </row>
    <row r="1381" spans="1:13" x14ac:dyDescent="0.3">
      <c r="A1381" s="14"/>
      <c r="B1381" s="14"/>
      <c r="C1381" s="13" t="s">
        <v>26</v>
      </c>
      <c r="D1381" s="26"/>
      <c r="E1381" s="13" t="s">
        <v>17</v>
      </c>
      <c r="F1381" s="17"/>
      <c r="G1381" s="18"/>
      <c r="H1381" s="18"/>
      <c r="I1381" s="18"/>
      <c r="J1381" s="15">
        <f>OR(F1381&lt;&gt;0,G1381&lt;&gt;0,H1381&lt;&gt;0,I1381&lt;&gt;0)*(F1381 + (F1381 = 0))*(G1381 + (G1381 = 0))*(H1381 + (H1381 = 0))*(I1381 + (I1381 = 0))</f>
        <v>0</v>
      </c>
      <c r="K1381" s="14"/>
      <c r="L1381" s="14"/>
      <c r="M1381" s="14"/>
    </row>
    <row r="1382" spans="1:13" x14ac:dyDescent="0.3">
      <c r="A1382" s="14"/>
      <c r="B1382" s="14"/>
      <c r="C1382" s="14"/>
      <c r="D1382" s="26"/>
      <c r="E1382" s="14"/>
      <c r="F1382" s="14"/>
      <c r="G1382" s="14"/>
      <c r="H1382" s="14"/>
      <c r="I1382" s="14"/>
      <c r="J1382" s="19" t="s">
        <v>820</v>
      </c>
      <c r="K1382" s="20">
        <f>SUM(J1380:J1381)*1</f>
        <v>2</v>
      </c>
      <c r="L1382" s="18">
        <v>229.8</v>
      </c>
      <c r="M1382" s="20">
        <f>ROUND(K1382*L1382,2)</f>
        <v>459.6</v>
      </c>
    </row>
    <row r="1383" spans="1:13" ht="1.05" customHeight="1" x14ac:dyDescent="0.3">
      <c r="A1383" s="21"/>
      <c r="B1383" s="21"/>
      <c r="C1383" s="21"/>
      <c r="D1383" s="27"/>
      <c r="E1383" s="21"/>
      <c r="F1383" s="21"/>
      <c r="G1383" s="21"/>
      <c r="H1383" s="21"/>
      <c r="I1383" s="21"/>
      <c r="J1383" s="21"/>
      <c r="K1383" s="21"/>
      <c r="L1383" s="21"/>
      <c r="M1383" s="21"/>
    </row>
    <row r="1384" spans="1:13" x14ac:dyDescent="0.3">
      <c r="A1384" s="12" t="s">
        <v>821</v>
      </c>
      <c r="B1384" s="13" t="s">
        <v>22</v>
      </c>
      <c r="C1384" s="13" t="s">
        <v>217</v>
      </c>
      <c r="D1384" s="16" t="s">
        <v>822</v>
      </c>
      <c r="E1384" s="14"/>
      <c r="F1384" s="14"/>
      <c r="G1384" s="14"/>
      <c r="H1384" s="14"/>
      <c r="I1384" s="14"/>
      <c r="J1384" s="14"/>
      <c r="K1384" s="15">
        <f>K1387</f>
        <v>2</v>
      </c>
      <c r="L1384" s="15">
        <f>L1387</f>
        <v>198.74</v>
      </c>
      <c r="M1384" s="15">
        <f>M1387</f>
        <v>397.48</v>
      </c>
    </row>
    <row r="1385" spans="1:13" ht="64.8" x14ac:dyDescent="0.3">
      <c r="A1385" s="14"/>
      <c r="B1385" s="14"/>
      <c r="C1385" s="14"/>
      <c r="D1385" s="16" t="s">
        <v>823</v>
      </c>
      <c r="E1385" s="14"/>
      <c r="F1385" s="14"/>
      <c r="G1385" s="14"/>
      <c r="H1385" s="14"/>
      <c r="I1385" s="14"/>
      <c r="J1385" s="14"/>
      <c r="K1385" s="14"/>
      <c r="L1385" s="14"/>
      <c r="M1385" s="14"/>
    </row>
    <row r="1386" spans="1:13" x14ac:dyDescent="0.3">
      <c r="A1386" s="14"/>
      <c r="B1386" s="14"/>
      <c r="C1386" s="13" t="s">
        <v>26</v>
      </c>
      <c r="D1386" s="26"/>
      <c r="E1386" s="13" t="s">
        <v>824</v>
      </c>
      <c r="F1386" s="17">
        <v>2</v>
      </c>
      <c r="G1386" s="18">
        <v>0</v>
      </c>
      <c r="H1386" s="18">
        <v>0</v>
      </c>
      <c r="I1386" s="18">
        <v>0</v>
      </c>
      <c r="J1386" s="15">
        <f>OR(F1386&lt;&gt;0,G1386&lt;&gt;0,H1386&lt;&gt;0,I1386&lt;&gt;0)*(F1386 + (F1386 = 0))*(G1386 + (G1386 = 0))*(H1386 + (H1386 = 0))*(I1386 + (I1386 = 0))</f>
        <v>2</v>
      </c>
      <c r="K1386" s="14"/>
      <c r="L1386" s="14"/>
      <c r="M1386" s="14"/>
    </row>
    <row r="1387" spans="1:13" x14ac:dyDescent="0.3">
      <c r="A1387" s="14"/>
      <c r="B1387" s="14"/>
      <c r="C1387" s="14"/>
      <c r="D1387" s="26"/>
      <c r="E1387" s="14"/>
      <c r="F1387" s="14"/>
      <c r="G1387" s="14"/>
      <c r="H1387" s="14"/>
      <c r="I1387" s="14"/>
      <c r="J1387" s="19" t="s">
        <v>825</v>
      </c>
      <c r="K1387" s="20">
        <f>J1386*1</f>
        <v>2</v>
      </c>
      <c r="L1387" s="18">
        <v>198.74</v>
      </c>
      <c r="M1387" s="20">
        <f>ROUND(K1387*L1387,2)</f>
        <v>397.48</v>
      </c>
    </row>
    <row r="1388" spans="1:13" ht="1.05" customHeight="1" x14ac:dyDescent="0.3">
      <c r="A1388" s="21"/>
      <c r="B1388" s="21"/>
      <c r="C1388" s="21"/>
      <c r="D1388" s="27"/>
      <c r="E1388" s="21"/>
      <c r="F1388" s="21"/>
      <c r="G1388" s="21"/>
      <c r="H1388" s="21"/>
      <c r="I1388" s="21"/>
      <c r="J1388" s="21"/>
      <c r="K1388" s="21"/>
      <c r="L1388" s="21"/>
      <c r="M1388" s="21"/>
    </row>
    <row r="1389" spans="1:13" ht="21.6" x14ac:dyDescent="0.3">
      <c r="A1389" s="12" t="s">
        <v>826</v>
      </c>
      <c r="B1389" s="13" t="s">
        <v>22</v>
      </c>
      <c r="C1389" s="13" t="s">
        <v>203</v>
      </c>
      <c r="D1389" s="16" t="s">
        <v>827</v>
      </c>
      <c r="E1389" s="14"/>
      <c r="F1389" s="14"/>
      <c r="G1389" s="14"/>
      <c r="H1389" s="14"/>
      <c r="I1389" s="14"/>
      <c r="J1389" s="14"/>
      <c r="K1389" s="15">
        <f>K1394</f>
        <v>8</v>
      </c>
      <c r="L1389" s="15">
        <f>L1394</f>
        <v>41.61</v>
      </c>
      <c r="M1389" s="15">
        <f>M1394</f>
        <v>332.88</v>
      </c>
    </row>
    <row r="1390" spans="1:13" ht="97.2" x14ac:dyDescent="0.3">
      <c r="A1390" s="14"/>
      <c r="B1390" s="14"/>
      <c r="C1390" s="14"/>
      <c r="D1390" s="16" t="s">
        <v>828</v>
      </c>
      <c r="E1390" s="14"/>
      <c r="F1390" s="14"/>
      <c r="G1390" s="14"/>
      <c r="H1390" s="14"/>
      <c r="I1390" s="14"/>
      <c r="J1390" s="14"/>
      <c r="K1390" s="14"/>
      <c r="L1390" s="14"/>
      <c r="M1390" s="14"/>
    </row>
    <row r="1391" spans="1:13" x14ac:dyDescent="0.3">
      <c r="A1391" s="14"/>
      <c r="B1391" s="14"/>
      <c r="C1391" s="13" t="s">
        <v>26</v>
      </c>
      <c r="D1391" s="26"/>
      <c r="E1391" s="13" t="s">
        <v>17</v>
      </c>
      <c r="F1391" s="17">
        <v>8</v>
      </c>
      <c r="G1391" s="18">
        <v>0</v>
      </c>
      <c r="H1391" s="18">
        <v>0</v>
      </c>
      <c r="I1391" s="18">
        <v>0</v>
      </c>
      <c r="J1391" s="15">
        <f>OR(F1391&lt;&gt;0,G1391&lt;&gt;0,H1391&lt;&gt;0,I1391&lt;&gt;0)*(F1391 + (F1391 = 0))*(G1391 + (G1391 = 0))*(H1391 + (H1391 = 0))*(I1391 + (I1391 = 0))</f>
        <v>8</v>
      </c>
      <c r="K1391" s="14"/>
      <c r="L1391" s="14"/>
      <c r="M1391" s="14"/>
    </row>
    <row r="1392" spans="1:13" x14ac:dyDescent="0.3">
      <c r="A1392" s="14"/>
      <c r="B1392" s="14"/>
      <c r="C1392" s="13" t="s">
        <v>26</v>
      </c>
      <c r="D1392" s="26"/>
      <c r="E1392" s="13" t="s">
        <v>17</v>
      </c>
      <c r="F1392" s="17"/>
      <c r="G1392" s="18"/>
      <c r="H1392" s="18"/>
      <c r="I1392" s="18"/>
      <c r="J1392" s="15">
        <f>OR(F1392&lt;&gt;0,G1392&lt;&gt;0,H1392&lt;&gt;0,I1392&lt;&gt;0)*(F1392 + (F1392 = 0))*(G1392 + (G1392 = 0))*(H1392 + (H1392 = 0))*(I1392 + (I1392 = 0))</f>
        <v>0</v>
      </c>
      <c r="K1392" s="14"/>
      <c r="L1392" s="14"/>
      <c r="M1392" s="14"/>
    </row>
    <row r="1393" spans="1:13" x14ac:dyDescent="0.3">
      <c r="A1393" s="14"/>
      <c r="B1393" s="14"/>
      <c r="C1393" s="13" t="s">
        <v>26</v>
      </c>
      <c r="D1393" s="26"/>
      <c r="E1393" s="13" t="s">
        <v>17</v>
      </c>
      <c r="F1393" s="17"/>
      <c r="G1393" s="18"/>
      <c r="H1393" s="18"/>
      <c r="I1393" s="18"/>
      <c r="J1393" s="15">
        <f>OR(F1393&lt;&gt;0,G1393&lt;&gt;0,H1393&lt;&gt;0,I1393&lt;&gt;0)*(F1393 + (F1393 = 0))*(G1393 + (G1393 = 0))*(H1393 + (H1393 = 0))*(I1393 + (I1393 = 0))</f>
        <v>0</v>
      </c>
      <c r="K1393" s="14"/>
      <c r="L1393" s="14"/>
      <c r="M1393" s="14"/>
    </row>
    <row r="1394" spans="1:13" x14ac:dyDescent="0.3">
      <c r="A1394" s="14"/>
      <c r="B1394" s="14"/>
      <c r="C1394" s="14"/>
      <c r="D1394" s="26"/>
      <c r="E1394" s="14"/>
      <c r="F1394" s="14"/>
      <c r="G1394" s="14"/>
      <c r="H1394" s="14"/>
      <c r="I1394" s="14"/>
      <c r="J1394" s="19" t="s">
        <v>829</v>
      </c>
      <c r="K1394" s="20">
        <f>SUM(J1391:J1393)*1</f>
        <v>8</v>
      </c>
      <c r="L1394" s="18">
        <v>41.61</v>
      </c>
      <c r="M1394" s="20">
        <f>ROUND(K1394*L1394,2)</f>
        <v>332.88</v>
      </c>
    </row>
    <row r="1395" spans="1:13" ht="1.05" customHeight="1" x14ac:dyDescent="0.3">
      <c r="A1395" s="21"/>
      <c r="B1395" s="21"/>
      <c r="C1395" s="21"/>
      <c r="D1395" s="27"/>
      <c r="E1395" s="21"/>
      <c r="F1395" s="21"/>
      <c r="G1395" s="21"/>
      <c r="H1395" s="21"/>
      <c r="I1395" s="21"/>
      <c r="J1395" s="21"/>
      <c r="K1395" s="21"/>
      <c r="L1395" s="21"/>
      <c r="M1395" s="21"/>
    </row>
    <row r="1396" spans="1:13" ht="21.6" x14ac:dyDescent="0.3">
      <c r="A1396" s="12" t="s">
        <v>830</v>
      </c>
      <c r="B1396" s="13" t="s">
        <v>22</v>
      </c>
      <c r="C1396" s="13" t="s">
        <v>217</v>
      </c>
      <c r="D1396" s="16" t="s">
        <v>831</v>
      </c>
      <c r="E1396" s="14"/>
      <c r="F1396" s="14"/>
      <c r="G1396" s="14"/>
      <c r="H1396" s="14"/>
      <c r="I1396" s="14"/>
      <c r="J1396" s="14"/>
      <c r="K1396" s="15">
        <f>K1399</f>
        <v>2</v>
      </c>
      <c r="L1396" s="15">
        <f>L1399</f>
        <v>608.65</v>
      </c>
      <c r="M1396" s="15">
        <f>M1399</f>
        <v>1217.3</v>
      </c>
    </row>
    <row r="1397" spans="1:13" ht="64.8" x14ac:dyDescent="0.3">
      <c r="A1397" s="14"/>
      <c r="B1397" s="14"/>
      <c r="C1397" s="14"/>
      <c r="D1397" s="16" t="s">
        <v>832</v>
      </c>
      <c r="E1397" s="14"/>
      <c r="F1397" s="14"/>
      <c r="G1397" s="14"/>
      <c r="H1397" s="14"/>
      <c r="I1397" s="14"/>
      <c r="J1397" s="14"/>
      <c r="K1397" s="14"/>
      <c r="L1397" s="14"/>
      <c r="M1397" s="14"/>
    </row>
    <row r="1398" spans="1:13" x14ac:dyDescent="0.3">
      <c r="A1398" s="14"/>
      <c r="B1398" s="14"/>
      <c r="C1398" s="13" t="s">
        <v>26</v>
      </c>
      <c r="D1398" s="26"/>
      <c r="E1398" s="13" t="s">
        <v>17</v>
      </c>
      <c r="F1398" s="17">
        <v>2</v>
      </c>
      <c r="G1398" s="18">
        <v>0</v>
      </c>
      <c r="H1398" s="18">
        <v>0</v>
      </c>
      <c r="I1398" s="18">
        <v>0</v>
      </c>
      <c r="J1398" s="15">
        <f>OR(F1398&lt;&gt;0,G1398&lt;&gt;0,H1398&lt;&gt;0,I1398&lt;&gt;0)*(F1398 + (F1398 = 0))*(G1398 + (G1398 = 0))*(H1398 + (H1398 = 0))*(I1398 + (I1398 = 0))</f>
        <v>2</v>
      </c>
      <c r="K1398" s="14"/>
      <c r="L1398" s="14"/>
      <c r="M1398" s="14"/>
    </row>
    <row r="1399" spans="1:13" x14ac:dyDescent="0.3">
      <c r="A1399" s="14"/>
      <c r="B1399" s="14"/>
      <c r="C1399" s="14"/>
      <c r="D1399" s="26"/>
      <c r="E1399" s="14"/>
      <c r="F1399" s="14"/>
      <c r="G1399" s="14"/>
      <c r="H1399" s="14"/>
      <c r="I1399" s="14"/>
      <c r="J1399" s="19" t="s">
        <v>833</v>
      </c>
      <c r="K1399" s="20">
        <f>J1398*1</f>
        <v>2</v>
      </c>
      <c r="L1399" s="18">
        <v>608.65</v>
      </c>
      <c r="M1399" s="20">
        <f>ROUND(K1399*L1399,2)</f>
        <v>1217.3</v>
      </c>
    </row>
    <row r="1400" spans="1:13" ht="1.05" customHeight="1" x14ac:dyDescent="0.3">
      <c r="A1400" s="21"/>
      <c r="B1400" s="21"/>
      <c r="C1400" s="21"/>
      <c r="D1400" s="27"/>
      <c r="E1400" s="21"/>
      <c r="F1400" s="21"/>
      <c r="G1400" s="21"/>
      <c r="H1400" s="21"/>
      <c r="I1400" s="21"/>
      <c r="J1400" s="21"/>
      <c r="K1400" s="21"/>
      <c r="L1400" s="21"/>
      <c r="M1400" s="21"/>
    </row>
    <row r="1401" spans="1:13" x14ac:dyDescent="0.3">
      <c r="A1401" s="12" t="s">
        <v>834</v>
      </c>
      <c r="B1401" s="13" t="s">
        <v>22</v>
      </c>
      <c r="C1401" s="13" t="s">
        <v>203</v>
      </c>
      <c r="D1401" s="16" t="s">
        <v>835</v>
      </c>
      <c r="E1401" s="14"/>
      <c r="F1401" s="14"/>
      <c r="G1401" s="14"/>
      <c r="H1401" s="14"/>
      <c r="I1401" s="14"/>
      <c r="J1401" s="14"/>
      <c r="K1401" s="18">
        <v>0</v>
      </c>
      <c r="L1401" s="18">
        <v>60</v>
      </c>
      <c r="M1401" s="15">
        <f>ROUND(K1401*L1401,2)</f>
        <v>0</v>
      </c>
    </row>
    <row r="1402" spans="1:13" ht="108" x14ac:dyDescent="0.3">
      <c r="A1402" s="14"/>
      <c r="B1402" s="14"/>
      <c r="C1402" s="14"/>
      <c r="D1402" s="16" t="s">
        <v>836</v>
      </c>
      <c r="E1402" s="14"/>
      <c r="F1402" s="14"/>
      <c r="G1402" s="14"/>
      <c r="H1402" s="14"/>
      <c r="I1402" s="14"/>
      <c r="J1402" s="14"/>
      <c r="K1402" s="14"/>
      <c r="L1402" s="14"/>
      <c r="M1402" s="14"/>
    </row>
    <row r="1403" spans="1:13" x14ac:dyDescent="0.3">
      <c r="A1403" s="12" t="s">
        <v>837</v>
      </c>
      <c r="B1403" s="13" t="s">
        <v>22</v>
      </c>
      <c r="C1403" s="13" t="s">
        <v>203</v>
      </c>
      <c r="D1403" s="16" t="s">
        <v>838</v>
      </c>
      <c r="E1403" s="14"/>
      <c r="F1403" s="14"/>
      <c r="G1403" s="14"/>
      <c r="H1403" s="14"/>
      <c r="I1403" s="14"/>
      <c r="J1403" s="14"/>
      <c r="K1403" s="15">
        <f>K1406</f>
        <v>18</v>
      </c>
      <c r="L1403" s="15">
        <f>L1406</f>
        <v>44.72</v>
      </c>
      <c r="M1403" s="15">
        <f>M1406</f>
        <v>804.96</v>
      </c>
    </row>
    <row r="1404" spans="1:13" ht="108" x14ac:dyDescent="0.3">
      <c r="A1404" s="14"/>
      <c r="B1404" s="14"/>
      <c r="C1404" s="14"/>
      <c r="D1404" s="16" t="s">
        <v>839</v>
      </c>
      <c r="E1404" s="14"/>
      <c r="F1404" s="14"/>
      <c r="G1404" s="14"/>
      <c r="H1404" s="14"/>
      <c r="I1404" s="14"/>
      <c r="J1404" s="14"/>
      <c r="K1404" s="14"/>
      <c r="L1404" s="14"/>
      <c r="M1404" s="14"/>
    </row>
    <row r="1405" spans="1:13" x14ac:dyDescent="0.3">
      <c r="A1405" s="14"/>
      <c r="B1405" s="14"/>
      <c r="C1405" s="13" t="s">
        <v>26</v>
      </c>
      <c r="D1405" s="26"/>
      <c r="E1405" s="13" t="s">
        <v>17</v>
      </c>
      <c r="F1405" s="17">
        <v>18</v>
      </c>
      <c r="G1405" s="18">
        <v>0</v>
      </c>
      <c r="H1405" s="18">
        <v>0</v>
      </c>
      <c r="I1405" s="18">
        <v>0</v>
      </c>
      <c r="J1405" s="15">
        <f>OR(F1405&lt;&gt;0,G1405&lt;&gt;0,H1405&lt;&gt;0,I1405&lt;&gt;0)*(F1405 + (F1405 = 0))*(G1405 + (G1405 = 0))*(H1405 + (H1405 = 0))*(I1405 + (I1405 = 0))</f>
        <v>18</v>
      </c>
      <c r="K1405" s="14"/>
      <c r="L1405" s="14"/>
      <c r="M1405" s="14"/>
    </row>
    <row r="1406" spans="1:13" x14ac:dyDescent="0.3">
      <c r="A1406" s="14"/>
      <c r="B1406" s="14"/>
      <c r="C1406" s="14"/>
      <c r="D1406" s="26"/>
      <c r="E1406" s="14"/>
      <c r="F1406" s="14"/>
      <c r="G1406" s="14"/>
      <c r="H1406" s="14"/>
      <c r="I1406" s="14"/>
      <c r="J1406" s="19" t="s">
        <v>840</v>
      </c>
      <c r="K1406" s="20">
        <f>J1405*1</f>
        <v>18</v>
      </c>
      <c r="L1406" s="18">
        <v>44.72</v>
      </c>
      <c r="M1406" s="20">
        <f>ROUND(K1406*L1406,2)</f>
        <v>804.96</v>
      </c>
    </row>
    <row r="1407" spans="1:13" ht="1.05" customHeight="1" x14ac:dyDescent="0.3">
      <c r="A1407" s="21"/>
      <c r="B1407" s="21"/>
      <c r="C1407" s="21"/>
      <c r="D1407" s="27"/>
      <c r="E1407" s="21"/>
      <c r="F1407" s="21"/>
      <c r="G1407" s="21"/>
      <c r="H1407" s="21"/>
      <c r="I1407" s="21"/>
      <c r="J1407" s="21"/>
      <c r="K1407" s="21"/>
      <c r="L1407" s="21"/>
      <c r="M1407" s="21"/>
    </row>
    <row r="1408" spans="1:13" x14ac:dyDescent="0.3">
      <c r="A1408" s="12" t="s">
        <v>841</v>
      </c>
      <c r="B1408" s="13" t="s">
        <v>22</v>
      </c>
      <c r="C1408" s="13" t="s">
        <v>203</v>
      </c>
      <c r="D1408" s="16" t="s">
        <v>842</v>
      </c>
      <c r="E1408" s="14"/>
      <c r="F1408" s="14"/>
      <c r="G1408" s="14"/>
      <c r="H1408" s="14"/>
      <c r="I1408" s="14"/>
      <c r="J1408" s="14"/>
      <c r="K1408" s="15">
        <f>K1411</f>
        <v>32</v>
      </c>
      <c r="L1408" s="15">
        <f>L1411</f>
        <v>38.75</v>
      </c>
      <c r="M1408" s="15">
        <f>M1411</f>
        <v>1240</v>
      </c>
    </row>
    <row r="1409" spans="1:13" ht="97.2" x14ac:dyDescent="0.3">
      <c r="A1409" s="14"/>
      <c r="B1409" s="14"/>
      <c r="C1409" s="14"/>
      <c r="D1409" s="16" t="s">
        <v>843</v>
      </c>
      <c r="E1409" s="14"/>
      <c r="F1409" s="14"/>
      <c r="G1409" s="14"/>
      <c r="H1409" s="14"/>
      <c r="I1409" s="14"/>
      <c r="J1409" s="14"/>
      <c r="K1409" s="14"/>
      <c r="L1409" s="14"/>
      <c r="M1409" s="14"/>
    </row>
    <row r="1410" spans="1:13" x14ac:dyDescent="0.3">
      <c r="A1410" s="14"/>
      <c r="B1410" s="14"/>
      <c r="C1410" s="13" t="s">
        <v>26</v>
      </c>
      <c r="D1410" s="26"/>
      <c r="E1410" s="13" t="s">
        <v>17</v>
      </c>
      <c r="F1410" s="17">
        <v>32</v>
      </c>
      <c r="G1410" s="18">
        <v>0</v>
      </c>
      <c r="H1410" s="18">
        <v>0</v>
      </c>
      <c r="I1410" s="18">
        <v>0</v>
      </c>
      <c r="J1410" s="15">
        <f>OR(F1410&lt;&gt;0,G1410&lt;&gt;0,H1410&lt;&gt;0,I1410&lt;&gt;0)*(F1410 + (F1410 = 0))*(G1410 + (G1410 = 0))*(H1410 + (H1410 = 0))*(I1410 + (I1410 = 0))</f>
        <v>32</v>
      </c>
      <c r="K1410" s="14"/>
      <c r="L1410" s="14"/>
      <c r="M1410" s="14"/>
    </row>
    <row r="1411" spans="1:13" x14ac:dyDescent="0.3">
      <c r="A1411" s="14"/>
      <c r="B1411" s="14"/>
      <c r="C1411" s="14"/>
      <c r="D1411" s="26"/>
      <c r="E1411" s="14"/>
      <c r="F1411" s="14"/>
      <c r="G1411" s="14"/>
      <c r="H1411" s="14"/>
      <c r="I1411" s="14"/>
      <c r="J1411" s="19" t="s">
        <v>844</v>
      </c>
      <c r="K1411" s="20">
        <f>J1410*1</f>
        <v>32</v>
      </c>
      <c r="L1411" s="18">
        <v>38.75</v>
      </c>
      <c r="M1411" s="20">
        <f>ROUND(K1411*L1411,2)</f>
        <v>1240</v>
      </c>
    </row>
    <row r="1412" spans="1:13" ht="1.05" customHeight="1" x14ac:dyDescent="0.3">
      <c r="A1412" s="21"/>
      <c r="B1412" s="21"/>
      <c r="C1412" s="21"/>
      <c r="D1412" s="27"/>
      <c r="E1412" s="21"/>
      <c r="F1412" s="21"/>
      <c r="G1412" s="21"/>
      <c r="H1412" s="21"/>
      <c r="I1412" s="21"/>
      <c r="J1412" s="21"/>
      <c r="K1412" s="21"/>
      <c r="L1412" s="21"/>
      <c r="M1412" s="21"/>
    </row>
    <row r="1413" spans="1:13" x14ac:dyDescent="0.3">
      <c r="A1413" s="12" t="s">
        <v>845</v>
      </c>
      <c r="B1413" s="13" t="s">
        <v>22</v>
      </c>
      <c r="C1413" s="13" t="s">
        <v>203</v>
      </c>
      <c r="D1413" s="16" t="s">
        <v>846</v>
      </c>
      <c r="E1413" s="14"/>
      <c r="F1413" s="14"/>
      <c r="G1413" s="14"/>
      <c r="H1413" s="14"/>
      <c r="I1413" s="14"/>
      <c r="J1413" s="14"/>
      <c r="K1413" s="15">
        <f>K1416</f>
        <v>11</v>
      </c>
      <c r="L1413" s="15">
        <f>L1416</f>
        <v>33.29</v>
      </c>
      <c r="M1413" s="15">
        <f>M1416</f>
        <v>366.19</v>
      </c>
    </row>
    <row r="1414" spans="1:13" ht="97.2" x14ac:dyDescent="0.3">
      <c r="A1414" s="14"/>
      <c r="B1414" s="14"/>
      <c r="C1414" s="14"/>
      <c r="D1414" s="16" t="s">
        <v>847</v>
      </c>
      <c r="E1414" s="14"/>
      <c r="F1414" s="14"/>
      <c r="G1414" s="14"/>
      <c r="H1414" s="14"/>
      <c r="I1414" s="14"/>
      <c r="J1414" s="14"/>
      <c r="K1414" s="14"/>
      <c r="L1414" s="14"/>
      <c r="M1414" s="14"/>
    </row>
    <row r="1415" spans="1:13" x14ac:dyDescent="0.3">
      <c r="A1415" s="14"/>
      <c r="B1415" s="14"/>
      <c r="C1415" s="13" t="s">
        <v>26</v>
      </c>
      <c r="D1415" s="26"/>
      <c r="E1415" s="13" t="s">
        <v>17</v>
      </c>
      <c r="F1415" s="17">
        <v>11</v>
      </c>
      <c r="G1415" s="18">
        <v>0</v>
      </c>
      <c r="H1415" s="18">
        <v>0</v>
      </c>
      <c r="I1415" s="18">
        <v>0</v>
      </c>
      <c r="J1415" s="15">
        <f>OR(F1415&lt;&gt;0,G1415&lt;&gt;0,H1415&lt;&gt;0,I1415&lt;&gt;0)*(F1415 + (F1415 = 0))*(G1415 + (G1415 = 0))*(H1415 + (H1415 = 0))*(I1415 + (I1415 = 0))</f>
        <v>11</v>
      </c>
      <c r="K1415" s="14"/>
      <c r="L1415" s="14"/>
      <c r="M1415" s="14"/>
    </row>
    <row r="1416" spans="1:13" x14ac:dyDescent="0.3">
      <c r="A1416" s="14"/>
      <c r="B1416" s="14"/>
      <c r="C1416" s="14"/>
      <c r="D1416" s="26"/>
      <c r="E1416" s="14"/>
      <c r="F1416" s="14"/>
      <c r="G1416" s="14"/>
      <c r="H1416" s="14"/>
      <c r="I1416" s="14"/>
      <c r="J1416" s="19" t="s">
        <v>848</v>
      </c>
      <c r="K1416" s="20">
        <f>J1415*1</f>
        <v>11</v>
      </c>
      <c r="L1416" s="18">
        <v>33.29</v>
      </c>
      <c r="M1416" s="20">
        <f>ROUND(K1416*L1416,2)</f>
        <v>366.19</v>
      </c>
    </row>
    <row r="1417" spans="1:13" ht="1.05" customHeight="1" x14ac:dyDescent="0.3">
      <c r="A1417" s="21"/>
      <c r="B1417" s="21"/>
      <c r="C1417" s="21"/>
      <c r="D1417" s="27"/>
      <c r="E1417" s="21"/>
      <c r="F1417" s="21"/>
      <c r="G1417" s="21"/>
      <c r="H1417" s="21"/>
      <c r="I1417" s="21"/>
      <c r="J1417" s="21"/>
      <c r="K1417" s="21"/>
      <c r="L1417" s="21"/>
      <c r="M1417" s="21"/>
    </row>
    <row r="1418" spans="1:13" x14ac:dyDescent="0.3">
      <c r="A1418" s="12" t="s">
        <v>849</v>
      </c>
      <c r="B1418" s="13" t="s">
        <v>22</v>
      </c>
      <c r="C1418" s="13" t="s">
        <v>203</v>
      </c>
      <c r="D1418" s="16" t="s">
        <v>850</v>
      </c>
      <c r="E1418" s="14"/>
      <c r="F1418" s="14"/>
      <c r="G1418" s="14"/>
      <c r="H1418" s="14"/>
      <c r="I1418" s="14"/>
      <c r="J1418" s="14"/>
      <c r="K1418" s="15">
        <f>K1421</f>
        <v>37</v>
      </c>
      <c r="L1418" s="15">
        <f>L1421</f>
        <v>26.33</v>
      </c>
      <c r="M1418" s="15">
        <f>M1421</f>
        <v>974.21</v>
      </c>
    </row>
    <row r="1419" spans="1:13" ht="97.2" x14ac:dyDescent="0.3">
      <c r="A1419" s="14"/>
      <c r="B1419" s="14"/>
      <c r="C1419" s="14"/>
      <c r="D1419" s="16" t="s">
        <v>851</v>
      </c>
      <c r="E1419" s="14"/>
      <c r="F1419" s="14"/>
      <c r="G1419" s="14"/>
      <c r="H1419" s="14"/>
      <c r="I1419" s="14"/>
      <c r="J1419" s="14"/>
      <c r="K1419" s="14"/>
      <c r="L1419" s="14"/>
      <c r="M1419" s="14"/>
    </row>
    <row r="1420" spans="1:13" x14ac:dyDescent="0.3">
      <c r="A1420" s="14"/>
      <c r="B1420" s="14"/>
      <c r="C1420" s="13" t="s">
        <v>26</v>
      </c>
      <c r="D1420" s="26"/>
      <c r="E1420" s="13" t="s">
        <v>852</v>
      </c>
      <c r="F1420" s="17">
        <v>37</v>
      </c>
      <c r="G1420" s="18">
        <v>0</v>
      </c>
      <c r="H1420" s="18">
        <v>0</v>
      </c>
      <c r="I1420" s="18">
        <v>0</v>
      </c>
      <c r="J1420" s="15">
        <f>OR(F1420&lt;&gt;0,G1420&lt;&gt;0,H1420&lt;&gt;0,I1420&lt;&gt;0)*(F1420 + (F1420 = 0))*(G1420 + (G1420 = 0))*(H1420 + (H1420 = 0))*(I1420 + (I1420 = 0))</f>
        <v>37</v>
      </c>
      <c r="K1420" s="14"/>
      <c r="L1420" s="14"/>
      <c r="M1420" s="14"/>
    </row>
    <row r="1421" spans="1:13" x14ac:dyDescent="0.3">
      <c r="A1421" s="14"/>
      <c r="B1421" s="14"/>
      <c r="C1421" s="14"/>
      <c r="D1421" s="26"/>
      <c r="E1421" s="14"/>
      <c r="F1421" s="14"/>
      <c r="G1421" s="14"/>
      <c r="H1421" s="14"/>
      <c r="I1421" s="14"/>
      <c r="J1421" s="19" t="s">
        <v>853</v>
      </c>
      <c r="K1421" s="20">
        <f>J1420*1</f>
        <v>37</v>
      </c>
      <c r="L1421" s="18">
        <v>26.33</v>
      </c>
      <c r="M1421" s="20">
        <f>ROUND(K1421*L1421,2)</f>
        <v>974.21</v>
      </c>
    </row>
    <row r="1422" spans="1:13" ht="1.05" customHeight="1" x14ac:dyDescent="0.3">
      <c r="A1422" s="21"/>
      <c r="B1422" s="21"/>
      <c r="C1422" s="21"/>
      <c r="D1422" s="27"/>
      <c r="E1422" s="21"/>
      <c r="F1422" s="21"/>
      <c r="G1422" s="21"/>
      <c r="H1422" s="21"/>
      <c r="I1422" s="21"/>
      <c r="J1422" s="21"/>
      <c r="K1422" s="21"/>
      <c r="L1422" s="21"/>
      <c r="M1422" s="21"/>
    </row>
    <row r="1423" spans="1:13" x14ac:dyDescent="0.3">
      <c r="A1423" s="12" t="s">
        <v>854</v>
      </c>
      <c r="B1423" s="13" t="s">
        <v>22</v>
      </c>
      <c r="C1423" s="13" t="s">
        <v>203</v>
      </c>
      <c r="D1423" s="16" t="s">
        <v>855</v>
      </c>
      <c r="E1423" s="14"/>
      <c r="F1423" s="14"/>
      <c r="G1423" s="14"/>
      <c r="H1423" s="14"/>
      <c r="I1423" s="14"/>
      <c r="J1423" s="14"/>
      <c r="K1423" s="15">
        <f>K1426</f>
        <v>70</v>
      </c>
      <c r="L1423" s="15">
        <f>L1426</f>
        <v>21.8</v>
      </c>
      <c r="M1423" s="15">
        <f>M1426</f>
        <v>1526</v>
      </c>
    </row>
    <row r="1424" spans="1:13" ht="97.2" x14ac:dyDescent="0.3">
      <c r="A1424" s="14"/>
      <c r="B1424" s="14"/>
      <c r="C1424" s="14"/>
      <c r="D1424" s="16" t="s">
        <v>856</v>
      </c>
      <c r="E1424" s="14"/>
      <c r="F1424" s="14"/>
      <c r="G1424" s="14"/>
      <c r="H1424" s="14"/>
      <c r="I1424" s="14"/>
      <c r="J1424" s="14"/>
      <c r="K1424" s="14"/>
      <c r="L1424" s="14"/>
      <c r="M1424" s="14"/>
    </row>
    <row r="1425" spans="1:13" x14ac:dyDescent="0.3">
      <c r="A1425" s="14"/>
      <c r="B1425" s="14"/>
      <c r="C1425" s="13" t="s">
        <v>26</v>
      </c>
      <c r="D1425" s="26"/>
      <c r="E1425" s="13" t="s">
        <v>17</v>
      </c>
      <c r="F1425" s="17">
        <v>70</v>
      </c>
      <c r="G1425" s="18">
        <v>0</v>
      </c>
      <c r="H1425" s="18">
        <v>0</v>
      </c>
      <c r="I1425" s="18">
        <v>0</v>
      </c>
      <c r="J1425" s="15">
        <f>OR(F1425&lt;&gt;0,G1425&lt;&gt;0,H1425&lt;&gt;0,I1425&lt;&gt;0)*(F1425 + (F1425 = 0))*(G1425 + (G1425 = 0))*(H1425 + (H1425 = 0))*(I1425 + (I1425 = 0))</f>
        <v>70</v>
      </c>
      <c r="K1425" s="14"/>
      <c r="L1425" s="14"/>
      <c r="M1425" s="14"/>
    </row>
    <row r="1426" spans="1:13" x14ac:dyDescent="0.3">
      <c r="A1426" s="14"/>
      <c r="B1426" s="14"/>
      <c r="C1426" s="14"/>
      <c r="D1426" s="26"/>
      <c r="E1426" s="14"/>
      <c r="F1426" s="14"/>
      <c r="G1426" s="14"/>
      <c r="H1426" s="14"/>
      <c r="I1426" s="14"/>
      <c r="J1426" s="19" t="s">
        <v>857</v>
      </c>
      <c r="K1426" s="20">
        <f>J1425*1</f>
        <v>70</v>
      </c>
      <c r="L1426" s="18">
        <v>21.8</v>
      </c>
      <c r="M1426" s="20">
        <f>ROUND(K1426*L1426,2)</f>
        <v>1526</v>
      </c>
    </row>
    <row r="1427" spans="1:13" ht="1.05" customHeight="1" x14ac:dyDescent="0.3">
      <c r="A1427" s="21"/>
      <c r="B1427" s="21"/>
      <c r="C1427" s="21"/>
      <c r="D1427" s="27"/>
      <c r="E1427" s="21"/>
      <c r="F1427" s="21"/>
      <c r="G1427" s="21"/>
      <c r="H1427" s="21"/>
      <c r="I1427" s="21"/>
      <c r="J1427" s="21"/>
      <c r="K1427" s="21"/>
      <c r="L1427" s="21"/>
      <c r="M1427" s="21"/>
    </row>
    <row r="1428" spans="1:13" x14ac:dyDescent="0.3">
      <c r="A1428" s="12" t="s">
        <v>858</v>
      </c>
      <c r="B1428" s="13" t="s">
        <v>22</v>
      </c>
      <c r="C1428" s="13" t="s">
        <v>203</v>
      </c>
      <c r="D1428" s="16" t="s">
        <v>859</v>
      </c>
      <c r="E1428" s="14"/>
      <c r="F1428" s="14"/>
      <c r="G1428" s="14"/>
      <c r="H1428" s="14"/>
      <c r="I1428" s="14"/>
      <c r="J1428" s="14"/>
      <c r="K1428" s="18">
        <v>0</v>
      </c>
      <c r="L1428" s="18">
        <v>11.55</v>
      </c>
      <c r="M1428" s="15">
        <f>ROUND(K1428*L1428,2)</f>
        <v>0</v>
      </c>
    </row>
    <row r="1429" spans="1:13" ht="97.2" x14ac:dyDescent="0.3">
      <c r="A1429" s="14"/>
      <c r="B1429" s="14"/>
      <c r="C1429" s="14"/>
      <c r="D1429" s="16" t="s">
        <v>860</v>
      </c>
      <c r="E1429" s="14"/>
      <c r="F1429" s="14"/>
      <c r="G1429" s="14"/>
      <c r="H1429" s="14"/>
      <c r="I1429" s="14"/>
      <c r="J1429" s="14"/>
      <c r="K1429" s="14"/>
      <c r="L1429" s="14"/>
      <c r="M1429" s="14"/>
    </row>
    <row r="1430" spans="1:13" x14ac:dyDescent="0.3">
      <c r="A1430" s="12" t="s">
        <v>861</v>
      </c>
      <c r="B1430" s="13" t="s">
        <v>22</v>
      </c>
      <c r="C1430" s="13" t="s">
        <v>203</v>
      </c>
      <c r="D1430" s="16" t="s">
        <v>862</v>
      </c>
      <c r="E1430" s="14"/>
      <c r="F1430" s="14"/>
      <c r="G1430" s="14"/>
      <c r="H1430" s="14"/>
      <c r="I1430" s="14"/>
      <c r="J1430" s="14"/>
      <c r="K1430" s="15">
        <f>K1433</f>
        <v>18</v>
      </c>
      <c r="L1430" s="15">
        <f>L1433</f>
        <v>11.06</v>
      </c>
      <c r="M1430" s="15">
        <f>M1433</f>
        <v>199.08</v>
      </c>
    </row>
    <row r="1431" spans="1:13" ht="97.2" x14ac:dyDescent="0.3">
      <c r="A1431" s="14"/>
      <c r="B1431" s="14"/>
      <c r="C1431" s="14"/>
      <c r="D1431" s="16" t="s">
        <v>863</v>
      </c>
      <c r="E1431" s="14"/>
      <c r="F1431" s="14"/>
      <c r="G1431" s="14"/>
      <c r="H1431" s="14"/>
      <c r="I1431" s="14"/>
      <c r="J1431" s="14"/>
      <c r="K1431" s="14"/>
      <c r="L1431" s="14"/>
      <c r="M1431" s="14"/>
    </row>
    <row r="1432" spans="1:13" x14ac:dyDescent="0.3">
      <c r="A1432" s="14"/>
      <c r="B1432" s="14"/>
      <c r="C1432" s="13" t="s">
        <v>26</v>
      </c>
      <c r="D1432" s="26"/>
      <c r="E1432" s="13" t="s">
        <v>17</v>
      </c>
      <c r="F1432" s="17">
        <v>18</v>
      </c>
      <c r="G1432" s="18">
        <v>0</v>
      </c>
      <c r="H1432" s="18">
        <v>0</v>
      </c>
      <c r="I1432" s="18">
        <v>0</v>
      </c>
      <c r="J1432" s="15">
        <f>OR(F1432&lt;&gt;0,G1432&lt;&gt;0,H1432&lt;&gt;0,I1432&lt;&gt;0)*(F1432 + (F1432 = 0))*(G1432 + (G1432 = 0))*(H1432 + (H1432 = 0))*(I1432 + (I1432 = 0))</f>
        <v>18</v>
      </c>
      <c r="K1432" s="14"/>
      <c r="L1432" s="14"/>
      <c r="M1432" s="14"/>
    </row>
    <row r="1433" spans="1:13" x14ac:dyDescent="0.3">
      <c r="A1433" s="14"/>
      <c r="B1433" s="14"/>
      <c r="C1433" s="14"/>
      <c r="D1433" s="26"/>
      <c r="E1433" s="14"/>
      <c r="F1433" s="14"/>
      <c r="G1433" s="14"/>
      <c r="H1433" s="14"/>
      <c r="I1433" s="14"/>
      <c r="J1433" s="19" t="s">
        <v>864</v>
      </c>
      <c r="K1433" s="20">
        <f>J1432*1</f>
        <v>18</v>
      </c>
      <c r="L1433" s="18">
        <v>11.06</v>
      </c>
      <c r="M1433" s="20">
        <f>ROUND(K1433*L1433,2)</f>
        <v>199.08</v>
      </c>
    </row>
    <row r="1434" spans="1:13" ht="1.05" customHeight="1" x14ac:dyDescent="0.3">
      <c r="A1434" s="21"/>
      <c r="B1434" s="21"/>
      <c r="C1434" s="21"/>
      <c r="D1434" s="27"/>
      <c r="E1434" s="21"/>
      <c r="F1434" s="21"/>
      <c r="G1434" s="21"/>
      <c r="H1434" s="21"/>
      <c r="I1434" s="21"/>
      <c r="J1434" s="21"/>
      <c r="K1434" s="21"/>
      <c r="L1434" s="21"/>
      <c r="M1434" s="21"/>
    </row>
    <row r="1435" spans="1:13" x14ac:dyDescent="0.3">
      <c r="A1435" s="12" t="s">
        <v>865</v>
      </c>
      <c r="B1435" s="13" t="s">
        <v>22</v>
      </c>
      <c r="C1435" s="13" t="s">
        <v>203</v>
      </c>
      <c r="D1435" s="16" t="s">
        <v>866</v>
      </c>
      <c r="E1435" s="14"/>
      <c r="F1435" s="14"/>
      <c r="G1435" s="14"/>
      <c r="H1435" s="14"/>
      <c r="I1435" s="14"/>
      <c r="J1435" s="14"/>
      <c r="K1435" s="15">
        <f>K1438</f>
        <v>32</v>
      </c>
      <c r="L1435" s="15">
        <f>L1438</f>
        <v>10.56</v>
      </c>
      <c r="M1435" s="15">
        <f>M1438</f>
        <v>337.92</v>
      </c>
    </row>
    <row r="1436" spans="1:13" ht="97.2" x14ac:dyDescent="0.3">
      <c r="A1436" s="14"/>
      <c r="B1436" s="14"/>
      <c r="C1436" s="14"/>
      <c r="D1436" s="16" t="s">
        <v>867</v>
      </c>
      <c r="E1436" s="14"/>
      <c r="F1436" s="14"/>
      <c r="G1436" s="14"/>
      <c r="H1436" s="14"/>
      <c r="I1436" s="14"/>
      <c r="J1436" s="14"/>
      <c r="K1436" s="14"/>
      <c r="L1436" s="14"/>
      <c r="M1436" s="14"/>
    </row>
    <row r="1437" spans="1:13" x14ac:dyDescent="0.3">
      <c r="A1437" s="14"/>
      <c r="B1437" s="14"/>
      <c r="C1437" s="13" t="s">
        <v>26</v>
      </c>
      <c r="D1437" s="26"/>
      <c r="E1437" s="13" t="s">
        <v>17</v>
      </c>
      <c r="F1437" s="17">
        <v>32</v>
      </c>
      <c r="G1437" s="18">
        <v>0</v>
      </c>
      <c r="H1437" s="18">
        <v>0</v>
      </c>
      <c r="I1437" s="18">
        <v>0</v>
      </c>
      <c r="J1437" s="15">
        <f>OR(F1437&lt;&gt;0,G1437&lt;&gt;0,H1437&lt;&gt;0,I1437&lt;&gt;0)*(F1437 + (F1437 = 0))*(G1437 + (G1437 = 0))*(H1437 + (H1437 = 0))*(I1437 + (I1437 = 0))</f>
        <v>32</v>
      </c>
      <c r="K1437" s="14"/>
      <c r="L1437" s="14"/>
      <c r="M1437" s="14"/>
    </row>
    <row r="1438" spans="1:13" x14ac:dyDescent="0.3">
      <c r="A1438" s="14"/>
      <c r="B1438" s="14"/>
      <c r="C1438" s="14"/>
      <c r="D1438" s="26"/>
      <c r="E1438" s="14"/>
      <c r="F1438" s="14"/>
      <c r="G1438" s="14"/>
      <c r="H1438" s="14"/>
      <c r="I1438" s="14"/>
      <c r="J1438" s="19" t="s">
        <v>868</v>
      </c>
      <c r="K1438" s="20">
        <f>J1437*1</f>
        <v>32</v>
      </c>
      <c r="L1438" s="18">
        <v>10.56</v>
      </c>
      <c r="M1438" s="20">
        <f>ROUND(K1438*L1438,2)</f>
        <v>337.92</v>
      </c>
    </row>
    <row r="1439" spans="1:13" ht="1.05" customHeight="1" x14ac:dyDescent="0.3">
      <c r="A1439" s="21"/>
      <c r="B1439" s="21"/>
      <c r="C1439" s="21"/>
      <c r="D1439" s="27"/>
      <c r="E1439" s="21"/>
      <c r="F1439" s="21"/>
      <c r="G1439" s="21"/>
      <c r="H1439" s="21"/>
      <c r="I1439" s="21"/>
      <c r="J1439" s="21"/>
      <c r="K1439" s="21"/>
      <c r="L1439" s="21"/>
      <c r="M1439" s="21"/>
    </row>
    <row r="1440" spans="1:13" x14ac:dyDescent="0.3">
      <c r="A1440" s="12" t="s">
        <v>869</v>
      </c>
      <c r="B1440" s="13" t="s">
        <v>22</v>
      </c>
      <c r="C1440" s="13" t="s">
        <v>203</v>
      </c>
      <c r="D1440" s="16" t="s">
        <v>870</v>
      </c>
      <c r="E1440" s="14"/>
      <c r="F1440" s="14"/>
      <c r="G1440" s="14"/>
      <c r="H1440" s="14"/>
      <c r="I1440" s="14"/>
      <c r="J1440" s="14"/>
      <c r="K1440" s="15">
        <f>K1443</f>
        <v>11</v>
      </c>
      <c r="L1440" s="15">
        <f>L1443</f>
        <v>8.1999999999999993</v>
      </c>
      <c r="M1440" s="15">
        <f>M1443</f>
        <v>90.2</v>
      </c>
    </row>
    <row r="1441" spans="1:13" ht="97.2" x14ac:dyDescent="0.3">
      <c r="A1441" s="14"/>
      <c r="B1441" s="14"/>
      <c r="C1441" s="14"/>
      <c r="D1441" s="16" t="s">
        <v>871</v>
      </c>
      <c r="E1441" s="14"/>
      <c r="F1441" s="14"/>
      <c r="G1441" s="14"/>
      <c r="H1441" s="14"/>
      <c r="I1441" s="14"/>
      <c r="J1441" s="14"/>
      <c r="K1441" s="14"/>
      <c r="L1441" s="14"/>
      <c r="M1441" s="14"/>
    </row>
    <row r="1442" spans="1:13" x14ac:dyDescent="0.3">
      <c r="A1442" s="14"/>
      <c r="B1442" s="14"/>
      <c r="C1442" s="13" t="s">
        <v>26</v>
      </c>
      <c r="D1442" s="26"/>
      <c r="E1442" s="13" t="s">
        <v>17</v>
      </c>
      <c r="F1442" s="17">
        <v>11</v>
      </c>
      <c r="G1442" s="18">
        <v>0</v>
      </c>
      <c r="H1442" s="18">
        <v>0</v>
      </c>
      <c r="I1442" s="18">
        <v>0</v>
      </c>
      <c r="J1442" s="15">
        <f>OR(F1442&lt;&gt;0,G1442&lt;&gt;0,H1442&lt;&gt;0,I1442&lt;&gt;0)*(F1442 + (F1442 = 0))*(G1442 + (G1442 = 0))*(H1442 + (H1442 = 0))*(I1442 + (I1442 = 0))</f>
        <v>11</v>
      </c>
      <c r="K1442" s="14"/>
      <c r="L1442" s="14"/>
      <c r="M1442" s="14"/>
    </row>
    <row r="1443" spans="1:13" x14ac:dyDescent="0.3">
      <c r="A1443" s="14"/>
      <c r="B1443" s="14"/>
      <c r="C1443" s="14"/>
      <c r="D1443" s="26"/>
      <c r="E1443" s="14"/>
      <c r="F1443" s="14"/>
      <c r="G1443" s="14"/>
      <c r="H1443" s="14"/>
      <c r="I1443" s="14"/>
      <c r="J1443" s="19" t="s">
        <v>872</v>
      </c>
      <c r="K1443" s="20">
        <f>J1442*1</f>
        <v>11</v>
      </c>
      <c r="L1443" s="18">
        <v>8.1999999999999993</v>
      </c>
      <c r="M1443" s="20">
        <f>ROUND(K1443*L1443,2)</f>
        <v>90.2</v>
      </c>
    </row>
    <row r="1444" spans="1:13" ht="1.05" customHeight="1" x14ac:dyDescent="0.3">
      <c r="A1444" s="21"/>
      <c r="B1444" s="21"/>
      <c r="C1444" s="21"/>
      <c r="D1444" s="27"/>
      <c r="E1444" s="21"/>
      <c r="F1444" s="21"/>
      <c r="G1444" s="21"/>
      <c r="H1444" s="21"/>
      <c r="I1444" s="21"/>
      <c r="J1444" s="21"/>
      <c r="K1444" s="21"/>
      <c r="L1444" s="21"/>
      <c r="M1444" s="21"/>
    </row>
    <row r="1445" spans="1:13" x14ac:dyDescent="0.3">
      <c r="A1445" s="12" t="s">
        <v>873</v>
      </c>
      <c r="B1445" s="13" t="s">
        <v>22</v>
      </c>
      <c r="C1445" s="13" t="s">
        <v>203</v>
      </c>
      <c r="D1445" s="16" t="s">
        <v>874</v>
      </c>
      <c r="E1445" s="14"/>
      <c r="F1445" s="14"/>
      <c r="G1445" s="14"/>
      <c r="H1445" s="14"/>
      <c r="I1445" s="14"/>
      <c r="J1445" s="14"/>
      <c r="K1445" s="15">
        <f>K1448</f>
        <v>37</v>
      </c>
      <c r="L1445" s="15">
        <f>L1448</f>
        <v>6.83</v>
      </c>
      <c r="M1445" s="15">
        <f>M1448</f>
        <v>252.71</v>
      </c>
    </row>
    <row r="1446" spans="1:13" ht="97.2" x14ac:dyDescent="0.3">
      <c r="A1446" s="14"/>
      <c r="B1446" s="14"/>
      <c r="C1446" s="14"/>
      <c r="D1446" s="16" t="s">
        <v>875</v>
      </c>
      <c r="E1446" s="14"/>
      <c r="F1446" s="14"/>
      <c r="G1446" s="14"/>
      <c r="H1446" s="14"/>
      <c r="I1446" s="14"/>
      <c r="J1446" s="14"/>
      <c r="K1446" s="14"/>
      <c r="L1446" s="14"/>
      <c r="M1446" s="14"/>
    </row>
    <row r="1447" spans="1:13" x14ac:dyDescent="0.3">
      <c r="A1447" s="14"/>
      <c r="B1447" s="14"/>
      <c r="C1447" s="13" t="s">
        <v>26</v>
      </c>
      <c r="D1447" s="26"/>
      <c r="E1447" s="13" t="s">
        <v>17</v>
      </c>
      <c r="F1447" s="17">
        <v>37</v>
      </c>
      <c r="G1447" s="18">
        <v>0</v>
      </c>
      <c r="H1447" s="18">
        <v>0</v>
      </c>
      <c r="I1447" s="18">
        <v>0</v>
      </c>
      <c r="J1447" s="15">
        <f>OR(F1447&lt;&gt;0,G1447&lt;&gt;0,H1447&lt;&gt;0,I1447&lt;&gt;0)*(F1447 + (F1447 = 0))*(G1447 + (G1447 = 0))*(H1447 + (H1447 = 0))*(I1447 + (I1447 = 0))</f>
        <v>37</v>
      </c>
      <c r="K1447" s="14"/>
      <c r="L1447" s="14"/>
      <c r="M1447" s="14"/>
    </row>
    <row r="1448" spans="1:13" x14ac:dyDescent="0.3">
      <c r="A1448" s="14"/>
      <c r="B1448" s="14"/>
      <c r="C1448" s="14"/>
      <c r="D1448" s="26"/>
      <c r="E1448" s="14"/>
      <c r="F1448" s="14"/>
      <c r="G1448" s="14"/>
      <c r="H1448" s="14"/>
      <c r="I1448" s="14"/>
      <c r="J1448" s="19" t="s">
        <v>876</v>
      </c>
      <c r="K1448" s="20">
        <f>J1447*1</f>
        <v>37</v>
      </c>
      <c r="L1448" s="18">
        <v>6.83</v>
      </c>
      <c r="M1448" s="20">
        <f>ROUND(K1448*L1448,2)</f>
        <v>252.71</v>
      </c>
    </row>
    <row r="1449" spans="1:13" ht="1.05" customHeight="1" x14ac:dyDescent="0.3">
      <c r="A1449" s="21"/>
      <c r="B1449" s="21"/>
      <c r="C1449" s="21"/>
      <c r="D1449" s="27"/>
      <c r="E1449" s="21"/>
      <c r="F1449" s="21"/>
      <c r="G1449" s="21"/>
      <c r="H1449" s="21"/>
      <c r="I1449" s="21"/>
      <c r="J1449" s="21"/>
      <c r="K1449" s="21"/>
      <c r="L1449" s="21"/>
      <c r="M1449" s="21"/>
    </row>
    <row r="1450" spans="1:13" x14ac:dyDescent="0.3">
      <c r="A1450" s="12" t="s">
        <v>877</v>
      </c>
      <c r="B1450" s="13" t="s">
        <v>22</v>
      </c>
      <c r="C1450" s="13" t="s">
        <v>203</v>
      </c>
      <c r="D1450" s="16" t="s">
        <v>878</v>
      </c>
      <c r="E1450" s="14"/>
      <c r="F1450" s="14"/>
      <c r="G1450" s="14"/>
      <c r="H1450" s="14"/>
      <c r="I1450" s="14"/>
      <c r="J1450" s="14"/>
      <c r="K1450" s="15">
        <f>K1453</f>
        <v>70</v>
      </c>
      <c r="L1450" s="15">
        <f>L1453</f>
        <v>6.33</v>
      </c>
      <c r="M1450" s="15">
        <f>M1453</f>
        <v>443.1</v>
      </c>
    </row>
    <row r="1451" spans="1:13" ht="97.2" x14ac:dyDescent="0.3">
      <c r="A1451" s="14"/>
      <c r="B1451" s="14"/>
      <c r="C1451" s="14"/>
      <c r="D1451" s="16" t="s">
        <v>879</v>
      </c>
      <c r="E1451" s="14"/>
      <c r="F1451" s="14"/>
      <c r="G1451" s="14"/>
      <c r="H1451" s="14"/>
      <c r="I1451" s="14"/>
      <c r="J1451" s="14"/>
      <c r="K1451" s="14"/>
      <c r="L1451" s="14"/>
      <c r="M1451" s="14"/>
    </row>
    <row r="1452" spans="1:13" x14ac:dyDescent="0.3">
      <c r="A1452" s="14"/>
      <c r="B1452" s="14"/>
      <c r="C1452" s="13" t="s">
        <v>26</v>
      </c>
      <c r="D1452" s="26"/>
      <c r="E1452" s="13" t="s">
        <v>17</v>
      </c>
      <c r="F1452" s="17">
        <v>70</v>
      </c>
      <c r="G1452" s="18">
        <v>0</v>
      </c>
      <c r="H1452" s="18">
        <v>0</v>
      </c>
      <c r="I1452" s="18">
        <v>0</v>
      </c>
      <c r="J1452" s="15">
        <f>OR(F1452&lt;&gt;0,G1452&lt;&gt;0,H1452&lt;&gt;0,I1452&lt;&gt;0)*(F1452 + (F1452 = 0))*(G1452 + (G1452 = 0))*(H1452 + (H1452 = 0))*(I1452 + (I1452 = 0))</f>
        <v>70</v>
      </c>
      <c r="K1452" s="14"/>
      <c r="L1452" s="14"/>
      <c r="M1452" s="14"/>
    </row>
    <row r="1453" spans="1:13" x14ac:dyDescent="0.3">
      <c r="A1453" s="14"/>
      <c r="B1453" s="14"/>
      <c r="C1453" s="14"/>
      <c r="D1453" s="26"/>
      <c r="E1453" s="14"/>
      <c r="F1453" s="14"/>
      <c r="G1453" s="14"/>
      <c r="H1453" s="14"/>
      <c r="I1453" s="14"/>
      <c r="J1453" s="19" t="s">
        <v>880</v>
      </c>
      <c r="K1453" s="20">
        <f>J1452*1</f>
        <v>70</v>
      </c>
      <c r="L1453" s="18">
        <v>6.33</v>
      </c>
      <c r="M1453" s="20">
        <f>ROUND(K1453*L1453,2)</f>
        <v>443.1</v>
      </c>
    </row>
    <row r="1454" spans="1:13" ht="1.05" customHeight="1" x14ac:dyDescent="0.3">
      <c r="A1454" s="21"/>
      <c r="B1454" s="21"/>
      <c r="C1454" s="21"/>
      <c r="D1454" s="27"/>
      <c r="E1454" s="21"/>
      <c r="F1454" s="21"/>
      <c r="G1454" s="21"/>
      <c r="H1454" s="21"/>
      <c r="I1454" s="21"/>
      <c r="J1454" s="21"/>
      <c r="K1454" s="21"/>
      <c r="L1454" s="21"/>
      <c r="M1454" s="21"/>
    </row>
    <row r="1455" spans="1:13" x14ac:dyDescent="0.3">
      <c r="A1455" s="12" t="s">
        <v>881</v>
      </c>
      <c r="B1455" s="13" t="s">
        <v>22</v>
      </c>
      <c r="C1455" s="13" t="s">
        <v>217</v>
      </c>
      <c r="D1455" s="16" t="s">
        <v>882</v>
      </c>
      <c r="E1455" s="14"/>
      <c r="F1455" s="14"/>
      <c r="G1455" s="14"/>
      <c r="H1455" s="14"/>
      <c r="I1455" s="14"/>
      <c r="J1455" s="14"/>
      <c r="K1455" s="15">
        <f>K1459</f>
        <v>1</v>
      </c>
      <c r="L1455" s="15">
        <f>L1459</f>
        <v>40.99</v>
      </c>
      <c r="M1455" s="15">
        <f>M1459</f>
        <v>40.99</v>
      </c>
    </row>
    <row r="1456" spans="1:13" ht="32.4" x14ac:dyDescent="0.3">
      <c r="A1456" s="14"/>
      <c r="B1456" s="14"/>
      <c r="C1456" s="14"/>
      <c r="D1456" s="16" t="s">
        <v>883</v>
      </c>
      <c r="E1456" s="14"/>
      <c r="F1456" s="14"/>
      <c r="G1456" s="14"/>
      <c r="H1456" s="14"/>
      <c r="I1456" s="14"/>
      <c r="J1456" s="14"/>
      <c r="K1456" s="14"/>
      <c r="L1456" s="14"/>
      <c r="M1456" s="14"/>
    </row>
    <row r="1457" spans="1:13" x14ac:dyDescent="0.3">
      <c r="A1457" s="14"/>
      <c r="B1457" s="14"/>
      <c r="C1457" s="13" t="s">
        <v>26</v>
      </c>
      <c r="D1457" s="26"/>
      <c r="E1457" s="13" t="s">
        <v>884</v>
      </c>
      <c r="F1457" s="17">
        <v>1</v>
      </c>
      <c r="G1457" s="18">
        <v>0</v>
      </c>
      <c r="H1457" s="18">
        <v>0</v>
      </c>
      <c r="I1457" s="18">
        <v>0</v>
      </c>
      <c r="J1457" s="15">
        <f>OR(F1457&lt;&gt;0,G1457&lt;&gt;0,H1457&lt;&gt;0,I1457&lt;&gt;0)*(F1457 + (F1457 = 0))*(G1457 + (G1457 = 0))*(H1457 + (H1457 = 0))*(I1457 + (I1457 = 0))</f>
        <v>1</v>
      </c>
      <c r="K1457" s="14"/>
      <c r="L1457" s="14"/>
      <c r="M1457" s="14"/>
    </row>
    <row r="1458" spans="1:13" x14ac:dyDescent="0.3">
      <c r="A1458" s="14"/>
      <c r="B1458" s="14"/>
      <c r="C1458" s="13" t="s">
        <v>26</v>
      </c>
      <c r="D1458" s="26"/>
      <c r="E1458" s="13" t="s">
        <v>17</v>
      </c>
      <c r="F1458" s="17"/>
      <c r="G1458" s="18"/>
      <c r="H1458" s="18"/>
      <c r="I1458" s="18"/>
      <c r="J1458" s="15">
        <f>OR(F1458&lt;&gt;0,G1458&lt;&gt;0,H1458&lt;&gt;0,I1458&lt;&gt;0)*(F1458 + (F1458 = 0))*(G1458 + (G1458 = 0))*(H1458 + (H1458 = 0))*(I1458 + (I1458 = 0))</f>
        <v>0</v>
      </c>
      <c r="K1458" s="14"/>
      <c r="L1458" s="14"/>
      <c r="M1458" s="14"/>
    </row>
    <row r="1459" spans="1:13" x14ac:dyDescent="0.3">
      <c r="A1459" s="14"/>
      <c r="B1459" s="14"/>
      <c r="C1459" s="14"/>
      <c r="D1459" s="26"/>
      <c r="E1459" s="14"/>
      <c r="F1459" s="14"/>
      <c r="G1459" s="14"/>
      <c r="H1459" s="14"/>
      <c r="I1459" s="14"/>
      <c r="J1459" s="19" t="s">
        <v>885</v>
      </c>
      <c r="K1459" s="20">
        <f>SUM(J1457:J1458)*1</f>
        <v>1</v>
      </c>
      <c r="L1459" s="18">
        <v>40.99</v>
      </c>
      <c r="M1459" s="20">
        <f>ROUND(K1459*L1459,2)</f>
        <v>40.99</v>
      </c>
    </row>
    <row r="1460" spans="1:13" ht="1.05" customHeight="1" x14ac:dyDescent="0.3">
      <c r="A1460" s="21"/>
      <c r="B1460" s="21"/>
      <c r="C1460" s="21"/>
      <c r="D1460" s="27"/>
      <c r="E1460" s="21"/>
      <c r="F1460" s="21"/>
      <c r="G1460" s="21"/>
      <c r="H1460" s="21"/>
      <c r="I1460" s="21"/>
      <c r="J1460" s="21"/>
      <c r="K1460" s="21"/>
      <c r="L1460" s="21"/>
      <c r="M1460" s="21"/>
    </row>
    <row r="1461" spans="1:13" x14ac:dyDescent="0.3">
      <c r="A1461" s="14"/>
      <c r="B1461" s="14"/>
      <c r="C1461" s="14"/>
      <c r="D1461" s="26"/>
      <c r="E1461" s="14"/>
      <c r="F1461" s="14"/>
      <c r="G1461" s="14"/>
      <c r="H1461" s="14"/>
      <c r="I1461" s="14"/>
      <c r="J1461" s="19" t="s">
        <v>886</v>
      </c>
      <c r="K1461" s="18">
        <v>1</v>
      </c>
      <c r="L1461" s="20">
        <f>M1342+M1348+M1354+M1360+M1366+M1372+M1378+M1384+M1389+M1396+M1401+M1403+M1408+M1413+M1418+M1423+M1428+M1430+M1435+M1440+M1445+M1450+M1455</f>
        <v>16650.97</v>
      </c>
      <c r="M1461" s="20">
        <f>ROUND(K1461*L1461,2)</f>
        <v>16650.97</v>
      </c>
    </row>
    <row r="1462" spans="1:13" ht="1.05" customHeight="1" x14ac:dyDescent="0.3">
      <c r="A1462" s="21"/>
      <c r="B1462" s="21"/>
      <c r="C1462" s="21"/>
      <c r="D1462" s="27"/>
      <c r="E1462" s="21"/>
      <c r="F1462" s="21"/>
      <c r="G1462" s="21"/>
      <c r="H1462" s="21"/>
      <c r="I1462" s="21"/>
      <c r="J1462" s="21"/>
      <c r="K1462" s="21"/>
      <c r="L1462" s="21"/>
      <c r="M1462" s="21"/>
    </row>
    <row r="1463" spans="1:13" x14ac:dyDescent="0.3">
      <c r="A1463" s="9" t="s">
        <v>887</v>
      </c>
      <c r="B1463" s="9" t="s">
        <v>16</v>
      </c>
      <c r="C1463" s="9" t="s">
        <v>17</v>
      </c>
      <c r="D1463" s="25" t="s">
        <v>888</v>
      </c>
      <c r="E1463" s="10"/>
      <c r="F1463" s="10"/>
      <c r="G1463" s="10"/>
      <c r="H1463" s="10"/>
      <c r="I1463" s="10"/>
      <c r="J1463" s="10"/>
      <c r="K1463" s="11">
        <f>K1508</f>
        <v>1</v>
      </c>
      <c r="L1463" s="11">
        <f>L1508</f>
        <v>17567.62</v>
      </c>
      <c r="M1463" s="11">
        <f>M1508</f>
        <v>17567.62</v>
      </c>
    </row>
    <row r="1464" spans="1:13" x14ac:dyDescent="0.3">
      <c r="A1464" s="12" t="s">
        <v>889</v>
      </c>
      <c r="B1464" s="13" t="s">
        <v>22</v>
      </c>
      <c r="C1464" s="13" t="s">
        <v>203</v>
      </c>
      <c r="D1464" s="16" t="s">
        <v>890</v>
      </c>
      <c r="E1464" s="14"/>
      <c r="F1464" s="14"/>
      <c r="G1464" s="14"/>
      <c r="H1464" s="14"/>
      <c r="I1464" s="14"/>
      <c r="J1464" s="14"/>
      <c r="K1464" s="15">
        <f>K1467</f>
        <v>72</v>
      </c>
      <c r="L1464" s="15">
        <f>L1467</f>
        <v>31.05</v>
      </c>
      <c r="M1464" s="15">
        <f>M1467</f>
        <v>2235.6</v>
      </c>
    </row>
    <row r="1465" spans="1:13" ht="97.2" x14ac:dyDescent="0.3">
      <c r="A1465" s="14"/>
      <c r="B1465" s="14"/>
      <c r="C1465" s="14"/>
      <c r="D1465" s="16" t="s">
        <v>891</v>
      </c>
      <c r="E1465" s="14"/>
      <c r="F1465" s="14"/>
      <c r="G1465" s="14"/>
      <c r="H1465" s="14"/>
      <c r="I1465" s="14"/>
      <c r="J1465" s="14"/>
      <c r="K1465" s="14"/>
      <c r="L1465" s="14"/>
      <c r="M1465" s="14"/>
    </row>
    <row r="1466" spans="1:13" x14ac:dyDescent="0.3">
      <c r="A1466" s="14"/>
      <c r="B1466" s="14"/>
      <c r="C1466" s="13" t="s">
        <v>26</v>
      </c>
      <c r="D1466" s="26"/>
      <c r="E1466" s="13" t="s">
        <v>17</v>
      </c>
      <c r="F1466" s="17">
        <v>72</v>
      </c>
      <c r="G1466" s="18">
        <v>0</v>
      </c>
      <c r="H1466" s="18">
        <v>0</v>
      </c>
      <c r="I1466" s="18">
        <v>0</v>
      </c>
      <c r="J1466" s="15">
        <f>OR(F1466&lt;&gt;0,G1466&lt;&gt;0,H1466&lt;&gt;0,I1466&lt;&gt;0)*(F1466 + (F1466 = 0))*(G1466 + (G1466 = 0))*(H1466 + (H1466 = 0))*(I1466 + (I1466 = 0))</f>
        <v>72</v>
      </c>
      <c r="K1466" s="14"/>
      <c r="L1466" s="14"/>
      <c r="M1466" s="14"/>
    </row>
    <row r="1467" spans="1:13" x14ac:dyDescent="0.3">
      <c r="A1467" s="14"/>
      <c r="B1467" s="14"/>
      <c r="C1467" s="14"/>
      <c r="D1467" s="26"/>
      <c r="E1467" s="14"/>
      <c r="F1467" s="14"/>
      <c r="G1467" s="14"/>
      <c r="H1467" s="14"/>
      <c r="I1467" s="14"/>
      <c r="J1467" s="19" t="s">
        <v>892</v>
      </c>
      <c r="K1467" s="20">
        <f>J1466*1</f>
        <v>72</v>
      </c>
      <c r="L1467" s="18">
        <v>31.05</v>
      </c>
      <c r="M1467" s="20">
        <f>ROUND(K1467*L1467,2)</f>
        <v>2235.6</v>
      </c>
    </row>
    <row r="1468" spans="1:13" ht="1.05" customHeight="1" x14ac:dyDescent="0.3">
      <c r="A1468" s="21"/>
      <c r="B1468" s="21"/>
      <c r="C1468" s="21"/>
      <c r="D1468" s="27"/>
      <c r="E1468" s="21"/>
      <c r="F1468" s="21"/>
      <c r="G1468" s="21"/>
      <c r="H1468" s="21"/>
      <c r="I1468" s="21"/>
      <c r="J1468" s="21"/>
      <c r="K1468" s="21"/>
      <c r="L1468" s="21"/>
      <c r="M1468" s="21"/>
    </row>
    <row r="1469" spans="1:13" x14ac:dyDescent="0.3">
      <c r="A1469" s="12" t="s">
        <v>893</v>
      </c>
      <c r="B1469" s="13" t="s">
        <v>22</v>
      </c>
      <c r="C1469" s="13" t="s">
        <v>203</v>
      </c>
      <c r="D1469" s="16" t="s">
        <v>894</v>
      </c>
      <c r="E1469" s="14"/>
      <c r="F1469" s="14"/>
      <c r="G1469" s="14"/>
      <c r="H1469" s="14"/>
      <c r="I1469" s="14"/>
      <c r="J1469" s="14"/>
      <c r="K1469" s="15">
        <f>K1472</f>
        <v>20</v>
      </c>
      <c r="L1469" s="15">
        <f>L1472</f>
        <v>44.1</v>
      </c>
      <c r="M1469" s="15">
        <f>M1472</f>
        <v>882</v>
      </c>
    </row>
    <row r="1470" spans="1:13" ht="97.2" x14ac:dyDescent="0.3">
      <c r="A1470" s="14"/>
      <c r="B1470" s="14"/>
      <c r="C1470" s="14"/>
      <c r="D1470" s="16" t="s">
        <v>895</v>
      </c>
      <c r="E1470" s="14"/>
      <c r="F1470" s="14"/>
      <c r="G1470" s="14"/>
      <c r="H1470" s="14"/>
      <c r="I1470" s="14"/>
      <c r="J1470" s="14"/>
      <c r="K1470" s="14"/>
      <c r="L1470" s="14"/>
      <c r="M1470" s="14"/>
    </row>
    <row r="1471" spans="1:13" x14ac:dyDescent="0.3">
      <c r="A1471" s="14"/>
      <c r="B1471" s="14"/>
      <c r="C1471" s="13" t="s">
        <v>26</v>
      </c>
      <c r="D1471" s="26"/>
      <c r="E1471" s="13" t="s">
        <v>17</v>
      </c>
      <c r="F1471" s="17">
        <v>20</v>
      </c>
      <c r="G1471" s="18">
        <v>0</v>
      </c>
      <c r="H1471" s="18">
        <v>0</v>
      </c>
      <c r="I1471" s="18">
        <v>0</v>
      </c>
      <c r="J1471" s="15">
        <f>OR(F1471&lt;&gt;0,G1471&lt;&gt;0,H1471&lt;&gt;0,I1471&lt;&gt;0)*(F1471 + (F1471 = 0))*(G1471 + (G1471 = 0))*(H1471 + (H1471 = 0))*(I1471 + (I1471 = 0))</f>
        <v>20</v>
      </c>
      <c r="K1471" s="14"/>
      <c r="L1471" s="14"/>
      <c r="M1471" s="14"/>
    </row>
    <row r="1472" spans="1:13" x14ac:dyDescent="0.3">
      <c r="A1472" s="14"/>
      <c r="B1472" s="14"/>
      <c r="C1472" s="14"/>
      <c r="D1472" s="26"/>
      <c r="E1472" s="14"/>
      <c r="F1472" s="14"/>
      <c r="G1472" s="14"/>
      <c r="H1472" s="14"/>
      <c r="I1472" s="14"/>
      <c r="J1472" s="19" t="s">
        <v>896</v>
      </c>
      <c r="K1472" s="20">
        <f>J1471*1</f>
        <v>20</v>
      </c>
      <c r="L1472" s="18">
        <v>44.1</v>
      </c>
      <c r="M1472" s="20">
        <f>ROUND(K1472*L1472,2)</f>
        <v>882</v>
      </c>
    </row>
    <row r="1473" spans="1:13" ht="1.05" customHeight="1" x14ac:dyDescent="0.3">
      <c r="A1473" s="21"/>
      <c r="B1473" s="21"/>
      <c r="C1473" s="21"/>
      <c r="D1473" s="27"/>
      <c r="E1473" s="21"/>
      <c r="F1473" s="21"/>
      <c r="G1473" s="21"/>
      <c r="H1473" s="21"/>
      <c r="I1473" s="21"/>
      <c r="J1473" s="21"/>
      <c r="K1473" s="21"/>
      <c r="L1473" s="21"/>
      <c r="M1473" s="21"/>
    </row>
    <row r="1474" spans="1:13" x14ac:dyDescent="0.3">
      <c r="A1474" s="12" t="s">
        <v>897</v>
      </c>
      <c r="B1474" s="13" t="s">
        <v>22</v>
      </c>
      <c r="C1474" s="13" t="s">
        <v>203</v>
      </c>
      <c r="D1474" s="16" t="s">
        <v>898</v>
      </c>
      <c r="E1474" s="14"/>
      <c r="F1474" s="14"/>
      <c r="G1474" s="14"/>
      <c r="H1474" s="14"/>
      <c r="I1474" s="14"/>
      <c r="J1474" s="14"/>
      <c r="K1474" s="15">
        <f>K1477</f>
        <v>32</v>
      </c>
      <c r="L1474" s="15">
        <f>L1477</f>
        <v>47.2</v>
      </c>
      <c r="M1474" s="15">
        <f>M1477</f>
        <v>1510.4</v>
      </c>
    </row>
    <row r="1475" spans="1:13" ht="97.2" x14ac:dyDescent="0.3">
      <c r="A1475" s="14"/>
      <c r="B1475" s="14"/>
      <c r="C1475" s="14"/>
      <c r="D1475" s="16" t="s">
        <v>899</v>
      </c>
      <c r="E1475" s="14"/>
      <c r="F1475" s="14"/>
      <c r="G1475" s="14"/>
      <c r="H1475" s="14"/>
      <c r="I1475" s="14"/>
      <c r="J1475" s="14"/>
      <c r="K1475" s="14"/>
      <c r="L1475" s="14"/>
      <c r="M1475" s="14"/>
    </row>
    <row r="1476" spans="1:13" x14ac:dyDescent="0.3">
      <c r="A1476" s="14"/>
      <c r="B1476" s="14"/>
      <c r="C1476" s="13" t="s">
        <v>26</v>
      </c>
      <c r="D1476" s="26"/>
      <c r="E1476" s="13" t="s">
        <v>17</v>
      </c>
      <c r="F1476" s="17">
        <v>32</v>
      </c>
      <c r="G1476" s="18">
        <v>0</v>
      </c>
      <c r="H1476" s="18">
        <v>0</v>
      </c>
      <c r="I1476" s="18">
        <v>0</v>
      </c>
      <c r="J1476" s="15">
        <f>OR(F1476&lt;&gt;0,G1476&lt;&gt;0,H1476&lt;&gt;0,I1476&lt;&gt;0)*(F1476 + (F1476 = 0))*(G1476 + (G1476 = 0))*(H1476 + (H1476 = 0))*(I1476 + (I1476 = 0))</f>
        <v>32</v>
      </c>
      <c r="K1476" s="14"/>
      <c r="L1476" s="14"/>
      <c r="M1476" s="14"/>
    </row>
    <row r="1477" spans="1:13" x14ac:dyDescent="0.3">
      <c r="A1477" s="14"/>
      <c r="B1477" s="14"/>
      <c r="C1477" s="14"/>
      <c r="D1477" s="26"/>
      <c r="E1477" s="14"/>
      <c r="F1477" s="14"/>
      <c r="G1477" s="14"/>
      <c r="H1477" s="14"/>
      <c r="I1477" s="14"/>
      <c r="J1477" s="19" t="s">
        <v>900</v>
      </c>
      <c r="K1477" s="20">
        <f>J1476*1</f>
        <v>32</v>
      </c>
      <c r="L1477" s="18">
        <v>47.2</v>
      </c>
      <c r="M1477" s="20">
        <f>ROUND(K1477*L1477,2)</f>
        <v>1510.4</v>
      </c>
    </row>
    <row r="1478" spans="1:13" ht="1.05" customHeight="1" x14ac:dyDescent="0.3">
      <c r="A1478" s="21"/>
      <c r="B1478" s="21"/>
      <c r="C1478" s="21"/>
      <c r="D1478" s="27"/>
      <c r="E1478" s="21"/>
      <c r="F1478" s="21"/>
      <c r="G1478" s="21"/>
      <c r="H1478" s="21"/>
      <c r="I1478" s="21"/>
      <c r="J1478" s="21"/>
      <c r="K1478" s="21"/>
      <c r="L1478" s="21"/>
      <c r="M1478" s="21"/>
    </row>
    <row r="1479" spans="1:13" x14ac:dyDescent="0.3">
      <c r="A1479" s="12" t="s">
        <v>901</v>
      </c>
      <c r="B1479" s="13" t="s">
        <v>22</v>
      </c>
      <c r="C1479" s="13" t="s">
        <v>203</v>
      </c>
      <c r="D1479" s="16" t="s">
        <v>902</v>
      </c>
      <c r="E1479" s="14"/>
      <c r="F1479" s="14"/>
      <c r="G1479" s="14"/>
      <c r="H1479" s="14"/>
      <c r="I1479" s="14"/>
      <c r="J1479" s="14"/>
      <c r="K1479" s="15">
        <f>K1483</f>
        <v>10</v>
      </c>
      <c r="L1479" s="15">
        <f>L1483</f>
        <v>53.41</v>
      </c>
      <c r="M1479" s="15">
        <f>M1483</f>
        <v>534.1</v>
      </c>
    </row>
    <row r="1480" spans="1:13" ht="97.2" x14ac:dyDescent="0.3">
      <c r="A1480" s="14"/>
      <c r="B1480" s="14"/>
      <c r="C1480" s="14"/>
      <c r="D1480" s="16" t="s">
        <v>903</v>
      </c>
      <c r="E1480" s="14"/>
      <c r="F1480" s="14"/>
      <c r="G1480" s="14"/>
      <c r="H1480" s="14"/>
      <c r="I1480" s="14"/>
      <c r="J1480" s="14"/>
      <c r="K1480" s="14"/>
      <c r="L1480" s="14"/>
      <c r="M1480" s="14"/>
    </row>
    <row r="1481" spans="1:13" x14ac:dyDescent="0.3">
      <c r="A1481" s="14"/>
      <c r="B1481" s="14"/>
      <c r="C1481" s="13" t="s">
        <v>26</v>
      </c>
      <c r="D1481" s="26"/>
      <c r="E1481" s="13" t="s">
        <v>17</v>
      </c>
      <c r="F1481" s="17">
        <v>10</v>
      </c>
      <c r="G1481" s="18">
        <v>0</v>
      </c>
      <c r="H1481" s="18">
        <v>0</v>
      </c>
      <c r="I1481" s="18">
        <v>0</v>
      </c>
      <c r="J1481" s="15">
        <f>OR(F1481&lt;&gt;0,G1481&lt;&gt;0,H1481&lt;&gt;0,I1481&lt;&gt;0)*(F1481 + (F1481 = 0))*(G1481 + (G1481 = 0))*(H1481 + (H1481 = 0))*(I1481 + (I1481 = 0))</f>
        <v>10</v>
      </c>
      <c r="K1481" s="14"/>
      <c r="L1481" s="14"/>
      <c r="M1481" s="14"/>
    </row>
    <row r="1482" spans="1:13" x14ac:dyDescent="0.3">
      <c r="A1482" s="14"/>
      <c r="B1482" s="14"/>
      <c r="C1482" s="13" t="s">
        <v>26</v>
      </c>
      <c r="D1482" s="26"/>
      <c r="E1482" s="13" t="s">
        <v>17</v>
      </c>
      <c r="F1482" s="17"/>
      <c r="G1482" s="18"/>
      <c r="H1482" s="18"/>
      <c r="I1482" s="18"/>
      <c r="J1482" s="15">
        <f>OR(F1482&lt;&gt;0,G1482&lt;&gt;0,H1482&lt;&gt;0,I1482&lt;&gt;0)*(F1482 + (F1482 = 0))*(G1482 + (G1482 = 0))*(H1482 + (H1482 = 0))*(I1482 + (I1482 = 0))</f>
        <v>0</v>
      </c>
      <c r="K1482" s="14"/>
      <c r="L1482" s="14"/>
      <c r="M1482" s="14"/>
    </row>
    <row r="1483" spans="1:13" x14ac:dyDescent="0.3">
      <c r="A1483" s="14"/>
      <c r="B1483" s="14"/>
      <c r="C1483" s="14"/>
      <c r="D1483" s="26"/>
      <c r="E1483" s="14"/>
      <c r="F1483" s="14"/>
      <c r="G1483" s="14"/>
      <c r="H1483" s="14"/>
      <c r="I1483" s="14"/>
      <c r="J1483" s="19" t="s">
        <v>904</v>
      </c>
      <c r="K1483" s="20">
        <f>SUM(J1481:J1482)*1</f>
        <v>10</v>
      </c>
      <c r="L1483" s="18">
        <v>53.41</v>
      </c>
      <c r="M1483" s="20">
        <f>ROUND(K1483*L1483,2)</f>
        <v>534.1</v>
      </c>
    </row>
    <row r="1484" spans="1:13" ht="1.05" customHeight="1" x14ac:dyDescent="0.3">
      <c r="A1484" s="21"/>
      <c r="B1484" s="21"/>
      <c r="C1484" s="21"/>
      <c r="D1484" s="27"/>
      <c r="E1484" s="21"/>
      <c r="F1484" s="21"/>
      <c r="G1484" s="21"/>
      <c r="H1484" s="21"/>
      <c r="I1484" s="21"/>
      <c r="J1484" s="21"/>
      <c r="K1484" s="21"/>
      <c r="L1484" s="21"/>
      <c r="M1484" s="21"/>
    </row>
    <row r="1485" spans="1:13" x14ac:dyDescent="0.3">
      <c r="A1485" s="12" t="s">
        <v>905</v>
      </c>
      <c r="B1485" s="13" t="s">
        <v>22</v>
      </c>
      <c r="C1485" s="13" t="s">
        <v>217</v>
      </c>
      <c r="D1485" s="16" t="s">
        <v>906</v>
      </c>
      <c r="E1485" s="14"/>
      <c r="F1485" s="14"/>
      <c r="G1485" s="14"/>
      <c r="H1485" s="14"/>
      <c r="I1485" s="14"/>
      <c r="J1485" s="14"/>
      <c r="K1485" s="15">
        <f>K1489</f>
        <v>1</v>
      </c>
      <c r="L1485" s="15">
        <f>L1489</f>
        <v>229.8</v>
      </c>
      <c r="M1485" s="15">
        <f>M1489</f>
        <v>229.8</v>
      </c>
    </row>
    <row r="1486" spans="1:13" ht="43.2" x14ac:dyDescent="0.3">
      <c r="A1486" s="14"/>
      <c r="B1486" s="14"/>
      <c r="C1486" s="14"/>
      <c r="D1486" s="16" t="s">
        <v>907</v>
      </c>
      <c r="E1486" s="14"/>
      <c r="F1486" s="14"/>
      <c r="G1486" s="14"/>
      <c r="H1486" s="14"/>
      <c r="I1486" s="14"/>
      <c r="J1486" s="14"/>
      <c r="K1486" s="14"/>
      <c r="L1486" s="14"/>
      <c r="M1486" s="14"/>
    </row>
    <row r="1487" spans="1:13" x14ac:dyDescent="0.3">
      <c r="A1487" s="14"/>
      <c r="B1487" s="14"/>
      <c r="C1487" s="13" t="s">
        <v>26</v>
      </c>
      <c r="D1487" s="26"/>
      <c r="E1487" s="13" t="s">
        <v>17</v>
      </c>
      <c r="F1487" s="17">
        <v>1</v>
      </c>
      <c r="G1487" s="18">
        <v>0</v>
      </c>
      <c r="H1487" s="18">
        <v>0</v>
      </c>
      <c r="I1487" s="18">
        <v>0</v>
      </c>
      <c r="J1487" s="15">
        <f>OR(F1487&lt;&gt;0,G1487&lt;&gt;0,H1487&lt;&gt;0,I1487&lt;&gt;0)*(F1487 + (F1487 = 0))*(G1487 + (G1487 = 0))*(H1487 + (H1487 = 0))*(I1487 + (I1487 = 0))</f>
        <v>1</v>
      </c>
      <c r="K1487" s="14"/>
      <c r="L1487" s="14"/>
      <c r="M1487" s="14"/>
    </row>
    <row r="1488" spans="1:13" x14ac:dyDescent="0.3">
      <c r="A1488" s="14"/>
      <c r="B1488" s="14"/>
      <c r="C1488" s="13" t="s">
        <v>26</v>
      </c>
      <c r="D1488" s="26"/>
      <c r="E1488" s="13" t="s">
        <v>17</v>
      </c>
      <c r="F1488" s="17"/>
      <c r="G1488" s="18"/>
      <c r="H1488" s="18"/>
      <c r="I1488" s="18"/>
      <c r="J1488" s="15">
        <f>OR(F1488&lt;&gt;0,G1488&lt;&gt;0,H1488&lt;&gt;0,I1488&lt;&gt;0)*(F1488 + (F1488 = 0))*(G1488 + (G1488 = 0))*(H1488 + (H1488 = 0))*(I1488 + (I1488 = 0))</f>
        <v>0</v>
      </c>
      <c r="K1488" s="14"/>
      <c r="L1488" s="14"/>
      <c r="M1488" s="14"/>
    </row>
    <row r="1489" spans="1:13" x14ac:dyDescent="0.3">
      <c r="A1489" s="14"/>
      <c r="B1489" s="14"/>
      <c r="C1489" s="14"/>
      <c r="D1489" s="26"/>
      <c r="E1489" s="14"/>
      <c r="F1489" s="14"/>
      <c r="G1489" s="14"/>
      <c r="H1489" s="14"/>
      <c r="I1489" s="14"/>
      <c r="J1489" s="19" t="s">
        <v>908</v>
      </c>
      <c r="K1489" s="20">
        <f>SUM(J1487:J1488)*1</f>
        <v>1</v>
      </c>
      <c r="L1489" s="18">
        <v>229.8</v>
      </c>
      <c r="M1489" s="20">
        <f>ROUND(K1489*L1489,2)</f>
        <v>229.8</v>
      </c>
    </row>
    <row r="1490" spans="1:13" ht="1.05" customHeight="1" x14ac:dyDescent="0.3">
      <c r="A1490" s="21"/>
      <c r="B1490" s="21"/>
      <c r="C1490" s="21"/>
      <c r="D1490" s="27"/>
      <c r="E1490" s="21"/>
      <c r="F1490" s="21"/>
      <c r="G1490" s="21"/>
      <c r="H1490" s="21"/>
      <c r="I1490" s="21"/>
      <c r="J1490" s="21"/>
      <c r="K1490" s="21"/>
      <c r="L1490" s="21"/>
      <c r="M1490" s="21"/>
    </row>
    <row r="1491" spans="1:13" x14ac:dyDescent="0.3">
      <c r="A1491" s="12" t="s">
        <v>909</v>
      </c>
      <c r="B1491" s="13" t="s">
        <v>22</v>
      </c>
      <c r="C1491" s="13" t="s">
        <v>217</v>
      </c>
      <c r="D1491" s="16" t="s">
        <v>910</v>
      </c>
      <c r="E1491" s="14"/>
      <c r="F1491" s="14"/>
      <c r="G1491" s="14"/>
      <c r="H1491" s="14"/>
      <c r="I1491" s="14"/>
      <c r="J1491" s="14"/>
      <c r="K1491" s="15">
        <f>K1495</f>
        <v>1</v>
      </c>
      <c r="L1491" s="15">
        <f>L1495</f>
        <v>566.41999999999996</v>
      </c>
      <c r="M1491" s="15">
        <f>M1495</f>
        <v>566.41999999999996</v>
      </c>
    </row>
    <row r="1492" spans="1:13" ht="43.2" x14ac:dyDescent="0.3">
      <c r="A1492" s="14"/>
      <c r="B1492" s="14"/>
      <c r="C1492" s="14"/>
      <c r="D1492" s="16" t="s">
        <v>911</v>
      </c>
      <c r="E1492" s="14"/>
      <c r="F1492" s="14"/>
      <c r="G1492" s="14"/>
      <c r="H1492" s="14"/>
      <c r="I1492" s="14"/>
      <c r="J1492" s="14"/>
      <c r="K1492" s="14"/>
      <c r="L1492" s="14"/>
      <c r="M1492" s="14"/>
    </row>
    <row r="1493" spans="1:13" x14ac:dyDescent="0.3">
      <c r="A1493" s="14"/>
      <c r="B1493" s="14"/>
      <c r="C1493" s="13" t="s">
        <v>26</v>
      </c>
      <c r="D1493" s="26"/>
      <c r="E1493" s="13" t="s">
        <v>17</v>
      </c>
      <c r="F1493" s="17">
        <v>1</v>
      </c>
      <c r="G1493" s="18">
        <v>0</v>
      </c>
      <c r="H1493" s="18">
        <v>0</v>
      </c>
      <c r="I1493" s="18">
        <v>0</v>
      </c>
      <c r="J1493" s="15">
        <f>OR(F1493&lt;&gt;0,G1493&lt;&gt;0,H1493&lt;&gt;0,I1493&lt;&gt;0)*(F1493 + (F1493 = 0))*(G1493 + (G1493 = 0))*(H1493 + (H1493 = 0))*(I1493 + (I1493 = 0))</f>
        <v>1</v>
      </c>
      <c r="K1493" s="14"/>
      <c r="L1493" s="14"/>
      <c r="M1493" s="14"/>
    </row>
    <row r="1494" spans="1:13" x14ac:dyDescent="0.3">
      <c r="A1494" s="14"/>
      <c r="B1494" s="14"/>
      <c r="C1494" s="13" t="s">
        <v>26</v>
      </c>
      <c r="D1494" s="26"/>
      <c r="E1494" s="13" t="s">
        <v>17</v>
      </c>
      <c r="F1494" s="17"/>
      <c r="G1494" s="18"/>
      <c r="H1494" s="18"/>
      <c r="I1494" s="18"/>
      <c r="J1494" s="15">
        <f>OR(F1494&lt;&gt;0,G1494&lt;&gt;0,H1494&lt;&gt;0,I1494&lt;&gt;0)*(F1494 + (F1494 = 0))*(G1494 + (G1494 = 0))*(H1494 + (H1494 = 0))*(I1494 + (I1494 = 0))</f>
        <v>0</v>
      </c>
      <c r="K1494" s="14"/>
      <c r="L1494" s="14"/>
      <c r="M1494" s="14"/>
    </row>
    <row r="1495" spans="1:13" x14ac:dyDescent="0.3">
      <c r="A1495" s="14"/>
      <c r="B1495" s="14"/>
      <c r="C1495" s="14"/>
      <c r="D1495" s="26"/>
      <c r="E1495" s="14"/>
      <c r="F1495" s="14"/>
      <c r="G1495" s="14"/>
      <c r="H1495" s="14"/>
      <c r="I1495" s="14"/>
      <c r="J1495" s="19" t="s">
        <v>912</v>
      </c>
      <c r="K1495" s="20">
        <f>SUM(J1493:J1494)*1</f>
        <v>1</v>
      </c>
      <c r="L1495" s="18">
        <v>566.41999999999996</v>
      </c>
      <c r="M1495" s="20">
        <f>ROUND(K1495*L1495,2)</f>
        <v>566.41999999999996</v>
      </c>
    </row>
    <row r="1496" spans="1:13" ht="1.05" customHeight="1" x14ac:dyDescent="0.3">
      <c r="A1496" s="21"/>
      <c r="B1496" s="21"/>
      <c r="C1496" s="21"/>
      <c r="D1496" s="27"/>
      <c r="E1496" s="21"/>
      <c r="F1496" s="21"/>
      <c r="G1496" s="21"/>
      <c r="H1496" s="21"/>
      <c r="I1496" s="21"/>
      <c r="J1496" s="21"/>
      <c r="K1496" s="21"/>
      <c r="L1496" s="21"/>
      <c r="M1496" s="21"/>
    </row>
    <row r="1497" spans="1:13" x14ac:dyDescent="0.3">
      <c r="A1497" s="12" t="s">
        <v>913</v>
      </c>
      <c r="B1497" s="13" t="s">
        <v>22</v>
      </c>
      <c r="C1497" s="13" t="s">
        <v>203</v>
      </c>
      <c r="D1497" s="16" t="s">
        <v>914</v>
      </c>
      <c r="E1497" s="14"/>
      <c r="F1497" s="14"/>
      <c r="G1497" s="14"/>
      <c r="H1497" s="14"/>
      <c r="I1497" s="14"/>
      <c r="J1497" s="14"/>
      <c r="K1497" s="15">
        <f>K1501</f>
        <v>15</v>
      </c>
      <c r="L1497" s="15">
        <f>L1501</f>
        <v>28.67</v>
      </c>
      <c r="M1497" s="15">
        <f>M1501</f>
        <v>430.05</v>
      </c>
    </row>
    <row r="1498" spans="1:13" ht="97.2" x14ac:dyDescent="0.3">
      <c r="A1498" s="14"/>
      <c r="B1498" s="14"/>
      <c r="C1498" s="14"/>
      <c r="D1498" s="16" t="s">
        <v>915</v>
      </c>
      <c r="E1498" s="14"/>
      <c r="F1498" s="14"/>
      <c r="G1498" s="14"/>
      <c r="H1498" s="14"/>
      <c r="I1498" s="14"/>
      <c r="J1498" s="14"/>
      <c r="K1498" s="14"/>
      <c r="L1498" s="14"/>
      <c r="M1498" s="14"/>
    </row>
    <row r="1499" spans="1:13" x14ac:dyDescent="0.3">
      <c r="A1499" s="14"/>
      <c r="B1499" s="14"/>
      <c r="C1499" s="13" t="s">
        <v>26</v>
      </c>
      <c r="D1499" s="26"/>
      <c r="E1499" s="13" t="s">
        <v>916</v>
      </c>
      <c r="F1499" s="17">
        <v>5</v>
      </c>
      <c r="G1499" s="18">
        <v>3</v>
      </c>
      <c r="H1499" s="18">
        <v>0</v>
      </c>
      <c r="I1499" s="18">
        <v>0</v>
      </c>
      <c r="J1499" s="15">
        <f>OR(F1499&lt;&gt;0,G1499&lt;&gt;0,H1499&lt;&gt;0,I1499&lt;&gt;0)*(F1499 + (F1499 = 0))*(G1499 + (G1499 = 0))*(H1499 + (H1499 = 0))*(I1499 + (I1499 = 0))</f>
        <v>15</v>
      </c>
      <c r="K1499" s="14"/>
      <c r="L1499" s="14"/>
      <c r="M1499" s="14"/>
    </row>
    <row r="1500" spans="1:13" x14ac:dyDescent="0.3">
      <c r="A1500" s="14"/>
      <c r="B1500" s="14"/>
      <c r="C1500" s="13" t="s">
        <v>26</v>
      </c>
      <c r="D1500" s="26"/>
      <c r="E1500" s="13" t="s">
        <v>17</v>
      </c>
      <c r="F1500" s="17"/>
      <c r="G1500" s="18"/>
      <c r="H1500" s="18"/>
      <c r="I1500" s="18"/>
      <c r="J1500" s="15">
        <f>OR(F1500&lt;&gt;0,G1500&lt;&gt;0,H1500&lt;&gt;0,I1500&lt;&gt;0)*(F1500 + (F1500 = 0))*(G1500 + (G1500 = 0))*(H1500 + (H1500 = 0))*(I1500 + (I1500 = 0))</f>
        <v>0</v>
      </c>
      <c r="K1500" s="14"/>
      <c r="L1500" s="14"/>
      <c r="M1500" s="14"/>
    </row>
    <row r="1501" spans="1:13" x14ac:dyDescent="0.3">
      <c r="A1501" s="14"/>
      <c r="B1501" s="14"/>
      <c r="C1501" s="14"/>
      <c r="D1501" s="26"/>
      <c r="E1501" s="14"/>
      <c r="F1501" s="14"/>
      <c r="G1501" s="14"/>
      <c r="H1501" s="14"/>
      <c r="I1501" s="14"/>
      <c r="J1501" s="19" t="s">
        <v>917</v>
      </c>
      <c r="K1501" s="20">
        <f>SUM(J1499:J1500)*1</f>
        <v>15</v>
      </c>
      <c r="L1501" s="18">
        <v>28.67</v>
      </c>
      <c r="M1501" s="20">
        <f>ROUND(K1501*L1501,2)</f>
        <v>430.05</v>
      </c>
    </row>
    <row r="1502" spans="1:13" ht="1.05" customHeight="1" x14ac:dyDescent="0.3">
      <c r="A1502" s="21"/>
      <c r="B1502" s="21"/>
      <c r="C1502" s="21"/>
      <c r="D1502" s="27"/>
      <c r="E1502" s="21"/>
      <c r="F1502" s="21"/>
      <c r="G1502" s="21"/>
      <c r="H1502" s="21"/>
      <c r="I1502" s="21"/>
      <c r="J1502" s="21"/>
      <c r="K1502" s="21"/>
      <c r="L1502" s="21"/>
      <c r="M1502" s="21"/>
    </row>
    <row r="1503" spans="1:13" x14ac:dyDescent="0.3">
      <c r="A1503" s="12" t="s">
        <v>918</v>
      </c>
      <c r="B1503" s="13" t="s">
        <v>22</v>
      </c>
      <c r="C1503" s="13" t="s">
        <v>217</v>
      </c>
      <c r="D1503" s="16" t="s">
        <v>919</v>
      </c>
      <c r="E1503" s="14"/>
      <c r="F1503" s="14"/>
      <c r="G1503" s="14"/>
      <c r="H1503" s="14"/>
      <c r="I1503" s="14"/>
      <c r="J1503" s="14"/>
      <c r="K1503" s="15">
        <f>K1506</f>
        <v>5</v>
      </c>
      <c r="L1503" s="15">
        <f>L1506</f>
        <v>2235.85</v>
      </c>
      <c r="M1503" s="15">
        <f>M1506</f>
        <v>11179.25</v>
      </c>
    </row>
    <row r="1504" spans="1:13" ht="409.6" x14ac:dyDescent="0.3">
      <c r="A1504" s="14"/>
      <c r="B1504" s="14"/>
      <c r="C1504" s="14"/>
      <c r="D1504" s="16" t="s">
        <v>920</v>
      </c>
      <c r="E1504" s="14"/>
      <c r="F1504" s="14"/>
      <c r="G1504" s="14"/>
      <c r="H1504" s="14"/>
      <c r="I1504" s="14"/>
      <c r="J1504" s="14"/>
      <c r="K1504" s="14"/>
      <c r="L1504" s="14"/>
      <c r="M1504" s="14"/>
    </row>
    <row r="1505" spans="1:13" x14ac:dyDescent="0.3">
      <c r="A1505" s="14"/>
      <c r="B1505" s="14"/>
      <c r="C1505" s="13" t="s">
        <v>26</v>
      </c>
      <c r="D1505" s="26"/>
      <c r="E1505" s="13" t="s">
        <v>17</v>
      </c>
      <c r="F1505" s="17">
        <v>5</v>
      </c>
      <c r="G1505" s="18">
        <v>0</v>
      </c>
      <c r="H1505" s="18">
        <v>0</v>
      </c>
      <c r="I1505" s="18">
        <v>0</v>
      </c>
      <c r="J1505" s="15">
        <f>OR(F1505&lt;&gt;0,G1505&lt;&gt;0,H1505&lt;&gt;0,I1505&lt;&gt;0)*(F1505 + (F1505 = 0))*(G1505 + (G1505 = 0))*(H1505 + (H1505 = 0))*(I1505 + (I1505 = 0))</f>
        <v>5</v>
      </c>
      <c r="K1505" s="14"/>
      <c r="L1505" s="14"/>
      <c r="M1505" s="14"/>
    </row>
    <row r="1506" spans="1:13" x14ac:dyDescent="0.3">
      <c r="A1506" s="14"/>
      <c r="B1506" s="14"/>
      <c r="C1506" s="14"/>
      <c r="D1506" s="26"/>
      <c r="E1506" s="14"/>
      <c r="F1506" s="14"/>
      <c r="G1506" s="14"/>
      <c r="H1506" s="14"/>
      <c r="I1506" s="14"/>
      <c r="J1506" s="19" t="s">
        <v>921</v>
      </c>
      <c r="K1506" s="20">
        <f>J1505*1</f>
        <v>5</v>
      </c>
      <c r="L1506" s="18">
        <v>2235.85</v>
      </c>
      <c r="M1506" s="20">
        <f>ROUND(K1506*L1506,2)</f>
        <v>11179.25</v>
      </c>
    </row>
    <row r="1507" spans="1:13" ht="1.05" customHeight="1" x14ac:dyDescent="0.3">
      <c r="A1507" s="21"/>
      <c r="B1507" s="21"/>
      <c r="C1507" s="21"/>
      <c r="D1507" s="27"/>
      <c r="E1507" s="21"/>
      <c r="F1507" s="21"/>
      <c r="G1507" s="21"/>
      <c r="H1507" s="21"/>
      <c r="I1507" s="21"/>
      <c r="J1507" s="21"/>
      <c r="K1507" s="21"/>
      <c r="L1507" s="21"/>
      <c r="M1507" s="21"/>
    </row>
    <row r="1508" spans="1:13" x14ac:dyDescent="0.3">
      <c r="A1508" s="14"/>
      <c r="B1508" s="14"/>
      <c r="C1508" s="14"/>
      <c r="D1508" s="26"/>
      <c r="E1508" s="14"/>
      <c r="F1508" s="14"/>
      <c r="G1508" s="14"/>
      <c r="H1508" s="14"/>
      <c r="I1508" s="14"/>
      <c r="J1508" s="19" t="s">
        <v>922</v>
      </c>
      <c r="K1508" s="18">
        <v>1</v>
      </c>
      <c r="L1508" s="20">
        <f>M1464+M1469+M1474+M1479+M1485+M1491+M1497+M1503</f>
        <v>17567.62</v>
      </c>
      <c r="M1508" s="20">
        <f>ROUND(K1508*L1508,2)</f>
        <v>17567.62</v>
      </c>
    </row>
    <row r="1509" spans="1:13" ht="1.05" customHeight="1" x14ac:dyDescent="0.3">
      <c r="A1509" s="21"/>
      <c r="B1509" s="21"/>
      <c r="C1509" s="21"/>
      <c r="D1509" s="27"/>
      <c r="E1509" s="21"/>
      <c r="F1509" s="21"/>
      <c r="G1509" s="21"/>
      <c r="H1509" s="21"/>
      <c r="I1509" s="21"/>
      <c r="J1509" s="21"/>
      <c r="K1509" s="21"/>
      <c r="L1509" s="21"/>
      <c r="M1509" s="21"/>
    </row>
    <row r="1510" spans="1:13" x14ac:dyDescent="0.3">
      <c r="A1510" s="9" t="s">
        <v>923</v>
      </c>
      <c r="B1510" s="9" t="s">
        <v>16</v>
      </c>
      <c r="C1510" s="9" t="s">
        <v>17</v>
      </c>
      <c r="D1510" s="25" t="s">
        <v>924</v>
      </c>
      <c r="E1510" s="10"/>
      <c r="F1510" s="10"/>
      <c r="G1510" s="10"/>
      <c r="H1510" s="10"/>
      <c r="I1510" s="10"/>
      <c r="J1510" s="10"/>
      <c r="K1510" s="11">
        <f>K1664</f>
        <v>1</v>
      </c>
      <c r="L1510" s="11">
        <f>L1664</f>
        <v>15897.64</v>
      </c>
      <c r="M1510" s="11">
        <f>M1664</f>
        <v>15897.64</v>
      </c>
    </row>
    <row r="1511" spans="1:13" x14ac:dyDescent="0.3">
      <c r="A1511" s="12" t="s">
        <v>925</v>
      </c>
      <c r="B1511" s="13" t="s">
        <v>22</v>
      </c>
      <c r="C1511" s="13" t="s">
        <v>203</v>
      </c>
      <c r="D1511" s="16" t="s">
        <v>926</v>
      </c>
      <c r="E1511" s="14"/>
      <c r="F1511" s="14"/>
      <c r="G1511" s="14"/>
      <c r="H1511" s="14"/>
      <c r="I1511" s="14"/>
      <c r="J1511" s="14"/>
      <c r="K1511" s="15">
        <f>K1515</f>
        <v>2</v>
      </c>
      <c r="L1511" s="15">
        <f>L1515</f>
        <v>472.95</v>
      </c>
      <c r="M1511" s="15">
        <f>M1515</f>
        <v>945.9</v>
      </c>
    </row>
    <row r="1512" spans="1:13" ht="75.599999999999994" x14ac:dyDescent="0.3">
      <c r="A1512" s="14"/>
      <c r="B1512" s="14"/>
      <c r="C1512" s="14"/>
      <c r="D1512" s="16" t="s">
        <v>927</v>
      </c>
      <c r="E1512" s="14"/>
      <c r="F1512" s="14"/>
      <c r="G1512" s="14"/>
      <c r="H1512" s="14"/>
      <c r="I1512" s="14"/>
      <c r="J1512" s="14"/>
      <c r="K1512" s="14"/>
      <c r="L1512" s="14"/>
      <c r="M1512" s="14"/>
    </row>
    <row r="1513" spans="1:13" x14ac:dyDescent="0.3">
      <c r="A1513" s="14"/>
      <c r="B1513" s="14"/>
      <c r="C1513" s="13" t="s">
        <v>26</v>
      </c>
      <c r="D1513" s="26"/>
      <c r="E1513" s="13" t="s">
        <v>928</v>
      </c>
      <c r="F1513" s="17">
        <v>2</v>
      </c>
      <c r="G1513" s="18">
        <v>0</v>
      </c>
      <c r="H1513" s="18">
        <v>0</v>
      </c>
      <c r="I1513" s="18">
        <v>0</v>
      </c>
      <c r="J1513" s="15">
        <f>OR(F1513&lt;&gt;0,G1513&lt;&gt;0,H1513&lt;&gt;0,I1513&lt;&gt;0)*(F1513 + (F1513 = 0))*(G1513 + (G1513 = 0))*(H1513 + (H1513 = 0))*(I1513 + (I1513 = 0))</f>
        <v>2</v>
      </c>
      <c r="K1513" s="14"/>
      <c r="L1513" s="14"/>
      <c r="M1513" s="14"/>
    </row>
    <row r="1514" spans="1:13" x14ac:dyDescent="0.3">
      <c r="A1514" s="14"/>
      <c r="B1514" s="14"/>
      <c r="C1514" s="13" t="s">
        <v>26</v>
      </c>
      <c r="D1514" s="26"/>
      <c r="E1514" s="13" t="s">
        <v>17</v>
      </c>
      <c r="F1514" s="17"/>
      <c r="G1514" s="18"/>
      <c r="H1514" s="18"/>
      <c r="I1514" s="18"/>
      <c r="J1514" s="15">
        <f>OR(F1514&lt;&gt;0,G1514&lt;&gt;0,H1514&lt;&gt;0,I1514&lt;&gt;0)*(F1514 + (F1514 = 0))*(G1514 + (G1514 = 0))*(H1514 + (H1514 = 0))*(I1514 + (I1514 = 0))</f>
        <v>0</v>
      </c>
      <c r="K1514" s="14"/>
      <c r="L1514" s="14"/>
      <c r="M1514" s="14"/>
    </row>
    <row r="1515" spans="1:13" x14ac:dyDescent="0.3">
      <c r="A1515" s="14"/>
      <c r="B1515" s="14"/>
      <c r="C1515" s="14"/>
      <c r="D1515" s="26"/>
      <c r="E1515" s="14"/>
      <c r="F1515" s="14"/>
      <c r="G1515" s="14"/>
      <c r="H1515" s="14"/>
      <c r="I1515" s="14"/>
      <c r="J1515" s="19" t="s">
        <v>929</v>
      </c>
      <c r="K1515" s="20">
        <f>SUM(J1513:J1514)*1</f>
        <v>2</v>
      </c>
      <c r="L1515" s="18">
        <v>472.95</v>
      </c>
      <c r="M1515" s="20">
        <f>ROUND(K1515*L1515,2)</f>
        <v>945.9</v>
      </c>
    </row>
    <row r="1516" spans="1:13" ht="1.05" customHeight="1" x14ac:dyDescent="0.3">
      <c r="A1516" s="21"/>
      <c r="B1516" s="21"/>
      <c r="C1516" s="21"/>
      <c r="D1516" s="27"/>
      <c r="E1516" s="21"/>
      <c r="F1516" s="21"/>
      <c r="G1516" s="21"/>
      <c r="H1516" s="21"/>
      <c r="I1516" s="21"/>
      <c r="J1516" s="21"/>
      <c r="K1516" s="21"/>
      <c r="L1516" s="21"/>
      <c r="M1516" s="21"/>
    </row>
    <row r="1517" spans="1:13" x14ac:dyDescent="0.3">
      <c r="A1517" s="12" t="s">
        <v>930</v>
      </c>
      <c r="B1517" s="13" t="s">
        <v>22</v>
      </c>
      <c r="C1517" s="13" t="s">
        <v>217</v>
      </c>
      <c r="D1517" s="16" t="s">
        <v>931</v>
      </c>
      <c r="E1517" s="14"/>
      <c r="F1517" s="14"/>
      <c r="G1517" s="14"/>
      <c r="H1517" s="14"/>
      <c r="I1517" s="14"/>
      <c r="J1517" s="14"/>
      <c r="K1517" s="15">
        <f>K1526</f>
        <v>28</v>
      </c>
      <c r="L1517" s="15">
        <f>L1526</f>
        <v>27.95</v>
      </c>
      <c r="M1517" s="15">
        <f>M1526</f>
        <v>782.6</v>
      </c>
    </row>
    <row r="1518" spans="1:13" ht="32.4" x14ac:dyDescent="0.3">
      <c r="A1518" s="14"/>
      <c r="B1518" s="14"/>
      <c r="C1518" s="14"/>
      <c r="D1518" s="16" t="s">
        <v>932</v>
      </c>
      <c r="E1518" s="14"/>
      <c r="F1518" s="14"/>
      <c r="G1518" s="14"/>
      <c r="H1518" s="14"/>
      <c r="I1518" s="14"/>
      <c r="J1518" s="14"/>
      <c r="K1518" s="14"/>
      <c r="L1518" s="14"/>
      <c r="M1518" s="14"/>
    </row>
    <row r="1519" spans="1:13" x14ac:dyDescent="0.3">
      <c r="A1519" s="14"/>
      <c r="B1519" s="14"/>
      <c r="C1519" s="13" t="s">
        <v>26</v>
      </c>
      <c r="D1519" s="26"/>
      <c r="E1519" s="13" t="s">
        <v>933</v>
      </c>
      <c r="F1519" s="17">
        <v>4</v>
      </c>
      <c r="G1519" s="18">
        <v>0</v>
      </c>
      <c r="H1519" s="18">
        <v>0</v>
      </c>
      <c r="I1519" s="18">
        <v>0</v>
      </c>
      <c r="J1519" s="15">
        <f t="shared" ref="J1519:J1525" si="39">OR(F1519&lt;&gt;0,G1519&lt;&gt;0,H1519&lt;&gt;0,I1519&lt;&gt;0)*(F1519 + (F1519 = 0))*(G1519 + (G1519 = 0))*(H1519 + (H1519 = 0))*(I1519 + (I1519 = 0))</f>
        <v>4</v>
      </c>
      <c r="K1519" s="14"/>
      <c r="L1519" s="14"/>
      <c r="M1519" s="14"/>
    </row>
    <row r="1520" spans="1:13" x14ac:dyDescent="0.3">
      <c r="A1520" s="14"/>
      <c r="B1520" s="14"/>
      <c r="C1520" s="13" t="s">
        <v>26</v>
      </c>
      <c r="D1520" s="26"/>
      <c r="E1520" s="13" t="s">
        <v>934</v>
      </c>
      <c r="F1520" s="17">
        <v>3</v>
      </c>
      <c r="G1520" s="18">
        <v>0</v>
      </c>
      <c r="H1520" s="18">
        <v>0</v>
      </c>
      <c r="I1520" s="18">
        <v>0</v>
      </c>
      <c r="J1520" s="15">
        <f t="shared" si="39"/>
        <v>3</v>
      </c>
      <c r="K1520" s="14"/>
      <c r="L1520" s="14"/>
      <c r="M1520" s="14"/>
    </row>
    <row r="1521" spans="1:13" x14ac:dyDescent="0.3">
      <c r="A1521" s="14"/>
      <c r="B1521" s="14"/>
      <c r="C1521" s="13" t="s">
        <v>26</v>
      </c>
      <c r="D1521" s="26"/>
      <c r="E1521" s="13" t="s">
        <v>777</v>
      </c>
      <c r="F1521" s="17">
        <v>7</v>
      </c>
      <c r="G1521" s="18">
        <v>0</v>
      </c>
      <c r="H1521" s="18">
        <v>0</v>
      </c>
      <c r="I1521" s="18">
        <v>0</v>
      </c>
      <c r="J1521" s="15">
        <f t="shared" si="39"/>
        <v>7</v>
      </c>
      <c r="K1521" s="14"/>
      <c r="L1521" s="14"/>
      <c r="M1521" s="14"/>
    </row>
    <row r="1522" spans="1:13" x14ac:dyDescent="0.3">
      <c r="A1522" s="14"/>
      <c r="B1522" s="14"/>
      <c r="C1522" s="13" t="s">
        <v>26</v>
      </c>
      <c r="D1522" s="26"/>
      <c r="E1522" s="13" t="s">
        <v>778</v>
      </c>
      <c r="F1522" s="17">
        <v>7</v>
      </c>
      <c r="G1522" s="18">
        <v>0</v>
      </c>
      <c r="H1522" s="18">
        <v>0</v>
      </c>
      <c r="I1522" s="18">
        <v>0</v>
      </c>
      <c r="J1522" s="15">
        <f t="shared" si="39"/>
        <v>7</v>
      </c>
      <c r="K1522" s="14"/>
      <c r="L1522" s="14"/>
      <c r="M1522" s="14"/>
    </row>
    <row r="1523" spans="1:13" x14ac:dyDescent="0.3">
      <c r="A1523" s="14"/>
      <c r="B1523" s="14"/>
      <c r="C1523" s="13" t="s">
        <v>26</v>
      </c>
      <c r="D1523" s="26"/>
      <c r="E1523" s="13" t="s">
        <v>935</v>
      </c>
      <c r="F1523" s="17">
        <v>1</v>
      </c>
      <c r="G1523" s="18">
        <v>0</v>
      </c>
      <c r="H1523" s="18">
        <v>0</v>
      </c>
      <c r="I1523" s="18">
        <v>0</v>
      </c>
      <c r="J1523" s="15">
        <f t="shared" si="39"/>
        <v>1</v>
      </c>
      <c r="K1523" s="14"/>
      <c r="L1523" s="14"/>
      <c r="M1523" s="14"/>
    </row>
    <row r="1524" spans="1:13" x14ac:dyDescent="0.3">
      <c r="A1524" s="14"/>
      <c r="B1524" s="14"/>
      <c r="C1524" s="13" t="s">
        <v>26</v>
      </c>
      <c r="D1524" s="26"/>
      <c r="E1524" s="13" t="s">
        <v>936</v>
      </c>
      <c r="F1524" s="17">
        <v>5</v>
      </c>
      <c r="G1524" s="18">
        <v>0</v>
      </c>
      <c r="H1524" s="18">
        <v>0</v>
      </c>
      <c r="I1524" s="18">
        <v>0</v>
      </c>
      <c r="J1524" s="15">
        <f t="shared" si="39"/>
        <v>5</v>
      </c>
      <c r="K1524" s="14"/>
      <c r="L1524" s="14"/>
      <c r="M1524" s="14"/>
    </row>
    <row r="1525" spans="1:13" x14ac:dyDescent="0.3">
      <c r="A1525" s="14"/>
      <c r="B1525" s="14"/>
      <c r="C1525" s="13" t="s">
        <v>26</v>
      </c>
      <c r="D1525" s="26"/>
      <c r="E1525" s="13" t="s">
        <v>428</v>
      </c>
      <c r="F1525" s="17">
        <v>1</v>
      </c>
      <c r="G1525" s="18">
        <v>0</v>
      </c>
      <c r="H1525" s="18">
        <v>0</v>
      </c>
      <c r="I1525" s="18">
        <v>0</v>
      </c>
      <c r="J1525" s="15">
        <f t="shared" si="39"/>
        <v>1</v>
      </c>
      <c r="K1525" s="14"/>
      <c r="L1525" s="14"/>
      <c r="M1525" s="14"/>
    </row>
    <row r="1526" spans="1:13" x14ac:dyDescent="0.3">
      <c r="A1526" s="14"/>
      <c r="B1526" s="14"/>
      <c r="C1526" s="14"/>
      <c r="D1526" s="26"/>
      <c r="E1526" s="14"/>
      <c r="F1526" s="14"/>
      <c r="G1526" s="14"/>
      <c r="H1526" s="14"/>
      <c r="I1526" s="14"/>
      <c r="J1526" s="19" t="s">
        <v>937</v>
      </c>
      <c r="K1526" s="20">
        <f>SUM(J1519:J1525)*1</f>
        <v>28</v>
      </c>
      <c r="L1526" s="18">
        <v>27.95</v>
      </c>
      <c r="M1526" s="20">
        <f>ROUND(K1526*L1526,2)</f>
        <v>782.6</v>
      </c>
    </row>
    <row r="1527" spans="1:13" ht="1.05" customHeight="1" x14ac:dyDescent="0.3">
      <c r="A1527" s="21"/>
      <c r="B1527" s="21"/>
      <c r="C1527" s="21"/>
      <c r="D1527" s="27"/>
      <c r="E1527" s="21"/>
      <c r="F1527" s="21"/>
      <c r="G1527" s="21"/>
      <c r="H1527" s="21"/>
      <c r="I1527" s="21"/>
      <c r="J1527" s="21"/>
      <c r="K1527" s="21"/>
      <c r="L1527" s="21"/>
      <c r="M1527" s="21"/>
    </row>
    <row r="1528" spans="1:13" x14ac:dyDescent="0.3">
      <c r="A1528" s="12" t="s">
        <v>938</v>
      </c>
      <c r="B1528" s="13" t="s">
        <v>22</v>
      </c>
      <c r="C1528" s="13" t="s">
        <v>217</v>
      </c>
      <c r="D1528" s="16" t="s">
        <v>939</v>
      </c>
      <c r="E1528" s="14"/>
      <c r="F1528" s="14"/>
      <c r="G1528" s="14"/>
      <c r="H1528" s="14"/>
      <c r="I1528" s="14"/>
      <c r="J1528" s="14"/>
      <c r="K1528" s="15">
        <f>K1541</f>
        <v>27</v>
      </c>
      <c r="L1528" s="15">
        <f>L1541</f>
        <v>34.78</v>
      </c>
      <c r="M1528" s="15">
        <f>M1541</f>
        <v>939.06</v>
      </c>
    </row>
    <row r="1529" spans="1:13" ht="32.4" x14ac:dyDescent="0.3">
      <c r="A1529" s="14"/>
      <c r="B1529" s="14"/>
      <c r="C1529" s="14"/>
      <c r="D1529" s="16" t="s">
        <v>940</v>
      </c>
      <c r="E1529" s="14"/>
      <c r="F1529" s="14"/>
      <c r="G1529" s="14"/>
      <c r="H1529" s="14"/>
      <c r="I1529" s="14"/>
      <c r="J1529" s="14"/>
      <c r="K1529" s="14"/>
      <c r="L1529" s="14"/>
      <c r="M1529" s="14"/>
    </row>
    <row r="1530" spans="1:13" x14ac:dyDescent="0.3">
      <c r="A1530" s="14"/>
      <c r="B1530" s="14"/>
      <c r="C1530" s="13" t="s">
        <v>26</v>
      </c>
      <c r="D1530" s="26"/>
      <c r="E1530" s="13" t="s">
        <v>941</v>
      </c>
      <c r="F1530" s="17">
        <v>2</v>
      </c>
      <c r="G1530" s="18">
        <v>0</v>
      </c>
      <c r="H1530" s="18">
        <v>0</v>
      </c>
      <c r="I1530" s="18">
        <v>0</v>
      </c>
      <c r="J1530" s="15">
        <f t="shared" ref="J1530:J1540" si="40">OR(F1530&lt;&gt;0,G1530&lt;&gt;0,H1530&lt;&gt;0,I1530&lt;&gt;0)*(F1530 + (F1530 = 0))*(G1530 + (G1530 = 0))*(H1530 + (H1530 = 0))*(I1530 + (I1530 = 0))</f>
        <v>2</v>
      </c>
      <c r="K1530" s="14"/>
      <c r="L1530" s="14"/>
      <c r="M1530" s="14"/>
    </row>
    <row r="1531" spans="1:13" x14ac:dyDescent="0.3">
      <c r="A1531" s="14"/>
      <c r="B1531" s="14"/>
      <c r="C1531" s="13" t="s">
        <v>26</v>
      </c>
      <c r="D1531" s="26"/>
      <c r="E1531" s="13" t="s">
        <v>942</v>
      </c>
      <c r="F1531" s="17">
        <v>2</v>
      </c>
      <c r="G1531" s="18">
        <v>0</v>
      </c>
      <c r="H1531" s="18">
        <v>0</v>
      </c>
      <c r="I1531" s="18">
        <v>0</v>
      </c>
      <c r="J1531" s="15">
        <f t="shared" si="40"/>
        <v>2</v>
      </c>
      <c r="K1531" s="14"/>
      <c r="L1531" s="14"/>
      <c r="M1531" s="14"/>
    </row>
    <row r="1532" spans="1:13" x14ac:dyDescent="0.3">
      <c r="A1532" s="14"/>
      <c r="B1532" s="14"/>
      <c r="C1532" s="13" t="s">
        <v>26</v>
      </c>
      <c r="D1532" s="26"/>
      <c r="E1532" s="13" t="s">
        <v>943</v>
      </c>
      <c r="F1532" s="17">
        <v>7</v>
      </c>
      <c r="G1532" s="18">
        <v>0</v>
      </c>
      <c r="H1532" s="18">
        <v>0</v>
      </c>
      <c r="I1532" s="18">
        <v>0</v>
      </c>
      <c r="J1532" s="15">
        <f t="shared" si="40"/>
        <v>7</v>
      </c>
      <c r="K1532" s="14"/>
      <c r="L1532" s="14"/>
      <c r="M1532" s="14"/>
    </row>
    <row r="1533" spans="1:13" x14ac:dyDescent="0.3">
      <c r="A1533" s="14"/>
      <c r="B1533" s="14"/>
      <c r="C1533" s="13" t="s">
        <v>26</v>
      </c>
      <c r="D1533" s="26"/>
      <c r="E1533" s="13" t="s">
        <v>944</v>
      </c>
      <c r="F1533" s="17">
        <v>2</v>
      </c>
      <c r="G1533" s="18">
        <v>0</v>
      </c>
      <c r="H1533" s="18">
        <v>0</v>
      </c>
      <c r="I1533" s="18">
        <v>0</v>
      </c>
      <c r="J1533" s="15">
        <f t="shared" si="40"/>
        <v>2</v>
      </c>
      <c r="K1533" s="14"/>
      <c r="L1533" s="14"/>
      <c r="M1533" s="14"/>
    </row>
    <row r="1534" spans="1:13" x14ac:dyDescent="0.3">
      <c r="A1534" s="14"/>
      <c r="B1534" s="14"/>
      <c r="C1534" s="13" t="s">
        <v>26</v>
      </c>
      <c r="D1534" s="26"/>
      <c r="E1534" s="13" t="s">
        <v>945</v>
      </c>
      <c r="F1534" s="17">
        <v>5</v>
      </c>
      <c r="G1534" s="18">
        <v>0</v>
      </c>
      <c r="H1534" s="18">
        <v>0</v>
      </c>
      <c r="I1534" s="18">
        <v>0</v>
      </c>
      <c r="J1534" s="15">
        <f t="shared" si="40"/>
        <v>5</v>
      </c>
      <c r="K1534" s="14"/>
      <c r="L1534" s="14"/>
      <c r="M1534" s="14"/>
    </row>
    <row r="1535" spans="1:13" x14ac:dyDescent="0.3">
      <c r="A1535" s="14"/>
      <c r="B1535" s="14"/>
      <c r="C1535" s="13" t="s">
        <v>26</v>
      </c>
      <c r="D1535" s="26"/>
      <c r="E1535" s="13" t="s">
        <v>946</v>
      </c>
      <c r="F1535" s="17">
        <v>5</v>
      </c>
      <c r="G1535" s="18">
        <v>0</v>
      </c>
      <c r="H1535" s="18">
        <v>0</v>
      </c>
      <c r="I1535" s="18">
        <v>0</v>
      </c>
      <c r="J1535" s="15">
        <f t="shared" si="40"/>
        <v>5</v>
      </c>
      <c r="K1535" s="14"/>
      <c r="L1535" s="14"/>
      <c r="M1535" s="14"/>
    </row>
    <row r="1536" spans="1:13" x14ac:dyDescent="0.3">
      <c r="A1536" s="14"/>
      <c r="B1536" s="14"/>
      <c r="C1536" s="13" t="s">
        <v>26</v>
      </c>
      <c r="D1536" s="26"/>
      <c r="E1536" s="13" t="s">
        <v>947</v>
      </c>
      <c r="F1536" s="17">
        <v>1</v>
      </c>
      <c r="G1536" s="18">
        <v>0</v>
      </c>
      <c r="H1536" s="18">
        <v>0</v>
      </c>
      <c r="I1536" s="18">
        <v>0</v>
      </c>
      <c r="J1536" s="15">
        <f t="shared" si="40"/>
        <v>1</v>
      </c>
      <c r="K1536" s="14"/>
      <c r="L1536" s="14"/>
      <c r="M1536" s="14"/>
    </row>
    <row r="1537" spans="1:13" x14ac:dyDescent="0.3">
      <c r="A1537" s="14"/>
      <c r="B1537" s="14"/>
      <c r="C1537" s="13" t="s">
        <v>26</v>
      </c>
      <c r="D1537" s="26"/>
      <c r="E1537" s="13" t="s">
        <v>948</v>
      </c>
      <c r="F1537" s="17">
        <v>1</v>
      </c>
      <c r="G1537" s="18">
        <v>0</v>
      </c>
      <c r="H1537" s="18">
        <v>0</v>
      </c>
      <c r="I1537" s="18">
        <v>0</v>
      </c>
      <c r="J1537" s="15">
        <f t="shared" si="40"/>
        <v>1</v>
      </c>
      <c r="K1537" s="14"/>
      <c r="L1537" s="14"/>
      <c r="M1537" s="14"/>
    </row>
    <row r="1538" spans="1:13" x14ac:dyDescent="0.3">
      <c r="A1538" s="14"/>
      <c r="B1538" s="14"/>
      <c r="C1538" s="13" t="s">
        <v>26</v>
      </c>
      <c r="D1538" s="26"/>
      <c r="E1538" s="13" t="s">
        <v>949</v>
      </c>
      <c r="F1538" s="17">
        <v>1</v>
      </c>
      <c r="G1538" s="18">
        <v>0</v>
      </c>
      <c r="H1538" s="18">
        <v>0</v>
      </c>
      <c r="I1538" s="18">
        <v>0</v>
      </c>
      <c r="J1538" s="15">
        <f t="shared" si="40"/>
        <v>1</v>
      </c>
      <c r="K1538" s="14"/>
      <c r="L1538" s="14"/>
      <c r="M1538" s="14"/>
    </row>
    <row r="1539" spans="1:13" x14ac:dyDescent="0.3">
      <c r="A1539" s="14"/>
      <c r="B1539" s="14"/>
      <c r="C1539" s="13" t="s">
        <v>26</v>
      </c>
      <c r="D1539" s="26"/>
      <c r="E1539" s="13" t="s">
        <v>950</v>
      </c>
      <c r="F1539" s="17"/>
      <c r="G1539" s="18"/>
      <c r="H1539" s="18"/>
      <c r="I1539" s="18"/>
      <c r="J1539" s="15">
        <f t="shared" si="40"/>
        <v>0</v>
      </c>
      <c r="K1539" s="14"/>
      <c r="L1539" s="14"/>
      <c r="M1539" s="14"/>
    </row>
    <row r="1540" spans="1:13" x14ac:dyDescent="0.3">
      <c r="A1540" s="14"/>
      <c r="B1540" s="14"/>
      <c r="C1540" s="13" t="s">
        <v>26</v>
      </c>
      <c r="D1540" s="26"/>
      <c r="E1540" s="13" t="s">
        <v>950</v>
      </c>
      <c r="F1540" s="17">
        <v>1</v>
      </c>
      <c r="G1540" s="18">
        <v>0</v>
      </c>
      <c r="H1540" s="18">
        <v>0</v>
      </c>
      <c r="I1540" s="18">
        <v>0</v>
      </c>
      <c r="J1540" s="15">
        <f t="shared" si="40"/>
        <v>1</v>
      </c>
      <c r="K1540" s="14"/>
      <c r="L1540" s="14"/>
      <c r="M1540" s="14"/>
    </row>
    <row r="1541" spans="1:13" x14ac:dyDescent="0.3">
      <c r="A1541" s="14"/>
      <c r="B1541" s="14"/>
      <c r="C1541" s="14"/>
      <c r="D1541" s="26"/>
      <c r="E1541" s="14"/>
      <c r="F1541" s="14"/>
      <c r="G1541" s="14"/>
      <c r="H1541" s="14"/>
      <c r="I1541" s="14"/>
      <c r="J1541" s="19" t="s">
        <v>951</v>
      </c>
      <c r="K1541" s="20">
        <f>SUM(J1530:J1540)*1</f>
        <v>27</v>
      </c>
      <c r="L1541" s="18">
        <v>34.78</v>
      </c>
      <c r="M1541" s="20">
        <f>ROUND(K1541*L1541,2)</f>
        <v>939.06</v>
      </c>
    </row>
    <row r="1542" spans="1:13" ht="1.05" customHeight="1" x14ac:dyDescent="0.3">
      <c r="A1542" s="21"/>
      <c r="B1542" s="21"/>
      <c r="C1542" s="21"/>
      <c r="D1542" s="27"/>
      <c r="E1542" s="21"/>
      <c r="F1542" s="21"/>
      <c r="G1542" s="21"/>
      <c r="H1542" s="21"/>
      <c r="I1542" s="21"/>
      <c r="J1542" s="21"/>
      <c r="K1542" s="21"/>
      <c r="L1542" s="21"/>
      <c r="M1542" s="21"/>
    </row>
    <row r="1543" spans="1:13" x14ac:dyDescent="0.3">
      <c r="A1543" s="12" t="s">
        <v>952</v>
      </c>
      <c r="B1543" s="13" t="s">
        <v>22</v>
      </c>
      <c r="C1543" s="13" t="s">
        <v>217</v>
      </c>
      <c r="D1543" s="16" t="s">
        <v>953</v>
      </c>
      <c r="E1543" s="14"/>
      <c r="F1543" s="14"/>
      <c r="G1543" s="14"/>
      <c r="H1543" s="14"/>
      <c r="I1543" s="14"/>
      <c r="J1543" s="14"/>
      <c r="K1543" s="15">
        <f>K1554</f>
        <v>1</v>
      </c>
      <c r="L1543" s="15">
        <f>L1554</f>
        <v>44.72</v>
      </c>
      <c r="M1543" s="15">
        <f>M1554</f>
        <v>44.72</v>
      </c>
    </row>
    <row r="1544" spans="1:13" ht="32.4" x14ac:dyDescent="0.3">
      <c r="A1544" s="14"/>
      <c r="B1544" s="14"/>
      <c r="C1544" s="14"/>
      <c r="D1544" s="16" t="s">
        <v>954</v>
      </c>
      <c r="E1544" s="14"/>
      <c r="F1544" s="14"/>
      <c r="G1544" s="14"/>
      <c r="H1544" s="14"/>
      <c r="I1544" s="14"/>
      <c r="J1544" s="14"/>
      <c r="K1544" s="14"/>
      <c r="L1544" s="14"/>
      <c r="M1544" s="14"/>
    </row>
    <row r="1545" spans="1:13" x14ac:dyDescent="0.3">
      <c r="A1545" s="14"/>
      <c r="B1545" s="14"/>
      <c r="C1545" s="13" t="s">
        <v>26</v>
      </c>
      <c r="D1545" s="26"/>
      <c r="E1545" s="13" t="s">
        <v>955</v>
      </c>
      <c r="F1545" s="17"/>
      <c r="G1545" s="18"/>
      <c r="H1545" s="18"/>
      <c r="I1545" s="18"/>
      <c r="J1545" s="15">
        <f t="shared" ref="J1545:J1553" si="41">OR(F1545&lt;&gt;0,G1545&lt;&gt;0,H1545&lt;&gt;0,I1545&lt;&gt;0)*(F1545 + (F1545 = 0))*(G1545 + (G1545 = 0))*(H1545 + (H1545 = 0))*(I1545 + (I1545 = 0))</f>
        <v>0</v>
      </c>
      <c r="K1545" s="14"/>
      <c r="L1545" s="14"/>
      <c r="M1545" s="14"/>
    </row>
    <row r="1546" spans="1:13" x14ac:dyDescent="0.3">
      <c r="A1546" s="14"/>
      <c r="B1546" s="14"/>
      <c r="C1546" s="13" t="s">
        <v>26</v>
      </c>
      <c r="D1546" s="26"/>
      <c r="E1546" s="13" t="s">
        <v>956</v>
      </c>
      <c r="F1546" s="17"/>
      <c r="G1546" s="18"/>
      <c r="H1546" s="18"/>
      <c r="I1546" s="18"/>
      <c r="J1546" s="15">
        <f t="shared" si="41"/>
        <v>0</v>
      </c>
      <c r="K1546" s="14"/>
      <c r="L1546" s="14"/>
      <c r="M1546" s="14"/>
    </row>
    <row r="1547" spans="1:13" x14ac:dyDescent="0.3">
      <c r="A1547" s="14"/>
      <c r="B1547" s="14"/>
      <c r="C1547" s="13" t="s">
        <v>26</v>
      </c>
      <c r="D1547" s="26"/>
      <c r="E1547" s="13" t="s">
        <v>957</v>
      </c>
      <c r="F1547" s="17"/>
      <c r="G1547" s="18"/>
      <c r="H1547" s="18"/>
      <c r="I1547" s="18"/>
      <c r="J1547" s="15">
        <f t="shared" si="41"/>
        <v>0</v>
      </c>
      <c r="K1547" s="14"/>
      <c r="L1547" s="14"/>
      <c r="M1547" s="14"/>
    </row>
    <row r="1548" spans="1:13" x14ac:dyDescent="0.3">
      <c r="A1548" s="14"/>
      <c r="B1548" s="14"/>
      <c r="C1548" s="13" t="s">
        <v>26</v>
      </c>
      <c r="D1548" s="26"/>
      <c r="E1548" s="13" t="s">
        <v>958</v>
      </c>
      <c r="F1548" s="17"/>
      <c r="G1548" s="18"/>
      <c r="H1548" s="18"/>
      <c r="I1548" s="18"/>
      <c r="J1548" s="15">
        <f t="shared" si="41"/>
        <v>0</v>
      </c>
      <c r="K1548" s="14"/>
      <c r="L1548" s="14"/>
      <c r="M1548" s="14"/>
    </row>
    <row r="1549" spans="1:13" x14ac:dyDescent="0.3">
      <c r="A1549" s="14"/>
      <c r="B1549" s="14"/>
      <c r="C1549" s="13" t="s">
        <v>26</v>
      </c>
      <c r="D1549" s="26"/>
      <c r="E1549" s="13" t="s">
        <v>959</v>
      </c>
      <c r="F1549" s="17"/>
      <c r="G1549" s="18"/>
      <c r="H1549" s="18"/>
      <c r="I1549" s="18"/>
      <c r="J1549" s="15">
        <f t="shared" si="41"/>
        <v>0</v>
      </c>
      <c r="K1549" s="14"/>
      <c r="L1549" s="14"/>
      <c r="M1549" s="14"/>
    </row>
    <row r="1550" spans="1:13" x14ac:dyDescent="0.3">
      <c r="A1550" s="14"/>
      <c r="B1550" s="14"/>
      <c r="C1550" s="13" t="s">
        <v>26</v>
      </c>
      <c r="D1550" s="26"/>
      <c r="E1550" s="13" t="s">
        <v>819</v>
      </c>
      <c r="F1550" s="17">
        <v>1</v>
      </c>
      <c r="G1550" s="18">
        <v>0</v>
      </c>
      <c r="H1550" s="18">
        <v>0</v>
      </c>
      <c r="I1550" s="18">
        <v>0</v>
      </c>
      <c r="J1550" s="15">
        <f t="shared" si="41"/>
        <v>1</v>
      </c>
      <c r="K1550" s="14"/>
      <c r="L1550" s="14"/>
      <c r="M1550" s="14"/>
    </row>
    <row r="1551" spans="1:13" x14ac:dyDescent="0.3">
      <c r="A1551" s="14"/>
      <c r="B1551" s="14"/>
      <c r="C1551" s="13" t="s">
        <v>26</v>
      </c>
      <c r="D1551" s="26"/>
      <c r="E1551" s="13" t="s">
        <v>960</v>
      </c>
      <c r="F1551" s="17"/>
      <c r="G1551" s="18"/>
      <c r="H1551" s="18"/>
      <c r="I1551" s="18"/>
      <c r="J1551" s="15">
        <f t="shared" si="41"/>
        <v>0</v>
      </c>
      <c r="K1551" s="14"/>
      <c r="L1551" s="14"/>
      <c r="M1551" s="14"/>
    </row>
    <row r="1552" spans="1:13" x14ac:dyDescent="0.3">
      <c r="A1552" s="14"/>
      <c r="B1552" s="14"/>
      <c r="C1552" s="13" t="s">
        <v>26</v>
      </c>
      <c r="D1552" s="26"/>
      <c r="E1552" s="13" t="s">
        <v>961</v>
      </c>
      <c r="F1552" s="17"/>
      <c r="G1552" s="18"/>
      <c r="H1552" s="18"/>
      <c r="I1552" s="18"/>
      <c r="J1552" s="15">
        <f t="shared" si="41"/>
        <v>0</v>
      </c>
      <c r="K1552" s="14"/>
      <c r="L1552" s="14"/>
      <c r="M1552" s="14"/>
    </row>
    <row r="1553" spans="1:13" x14ac:dyDescent="0.3">
      <c r="A1553" s="14"/>
      <c r="B1553" s="14"/>
      <c r="C1553" s="13" t="s">
        <v>26</v>
      </c>
      <c r="D1553" s="26"/>
      <c r="E1553" s="13" t="s">
        <v>17</v>
      </c>
      <c r="F1553" s="17"/>
      <c r="G1553" s="18"/>
      <c r="H1553" s="18"/>
      <c r="I1553" s="18"/>
      <c r="J1553" s="15">
        <f t="shared" si="41"/>
        <v>0</v>
      </c>
      <c r="K1553" s="14"/>
      <c r="L1553" s="14"/>
      <c r="M1553" s="14"/>
    </row>
    <row r="1554" spans="1:13" x14ac:dyDescent="0.3">
      <c r="A1554" s="14"/>
      <c r="B1554" s="14"/>
      <c r="C1554" s="14"/>
      <c r="D1554" s="26"/>
      <c r="E1554" s="14"/>
      <c r="F1554" s="14"/>
      <c r="G1554" s="14"/>
      <c r="H1554" s="14"/>
      <c r="I1554" s="14"/>
      <c r="J1554" s="19" t="s">
        <v>962</v>
      </c>
      <c r="K1554" s="20">
        <f>SUM(J1545:J1553)*1</f>
        <v>1</v>
      </c>
      <c r="L1554" s="18">
        <v>44.72</v>
      </c>
      <c r="M1554" s="20">
        <f>ROUND(K1554*L1554,2)</f>
        <v>44.72</v>
      </c>
    </row>
    <row r="1555" spans="1:13" ht="1.05" customHeight="1" x14ac:dyDescent="0.3">
      <c r="A1555" s="21"/>
      <c r="B1555" s="21"/>
      <c r="C1555" s="21"/>
      <c r="D1555" s="27"/>
      <c r="E1555" s="21"/>
      <c r="F1555" s="21"/>
      <c r="G1555" s="21"/>
      <c r="H1555" s="21"/>
      <c r="I1555" s="21"/>
      <c r="J1555" s="21"/>
      <c r="K1555" s="21"/>
      <c r="L1555" s="21"/>
      <c r="M1555" s="21"/>
    </row>
    <row r="1556" spans="1:13" x14ac:dyDescent="0.3">
      <c r="A1556" s="12" t="s">
        <v>963</v>
      </c>
      <c r="B1556" s="13" t="s">
        <v>22</v>
      </c>
      <c r="C1556" s="13" t="s">
        <v>217</v>
      </c>
      <c r="D1556" s="16" t="s">
        <v>964</v>
      </c>
      <c r="E1556" s="14"/>
      <c r="F1556" s="14"/>
      <c r="G1556" s="14"/>
      <c r="H1556" s="14"/>
      <c r="I1556" s="14"/>
      <c r="J1556" s="14"/>
      <c r="K1556" s="15">
        <f>K1565</f>
        <v>12</v>
      </c>
      <c r="L1556" s="15">
        <f>L1565</f>
        <v>52.17</v>
      </c>
      <c r="M1556" s="15">
        <f>M1565</f>
        <v>626.04</v>
      </c>
    </row>
    <row r="1557" spans="1:13" ht="32.4" x14ac:dyDescent="0.3">
      <c r="A1557" s="14"/>
      <c r="B1557" s="14"/>
      <c r="C1557" s="14"/>
      <c r="D1557" s="16" t="s">
        <v>965</v>
      </c>
      <c r="E1557" s="14"/>
      <c r="F1557" s="14"/>
      <c r="G1557" s="14"/>
      <c r="H1557" s="14"/>
      <c r="I1557" s="14"/>
      <c r="J1557" s="14"/>
      <c r="K1557" s="14"/>
      <c r="L1557" s="14"/>
      <c r="M1557" s="14"/>
    </row>
    <row r="1558" spans="1:13" x14ac:dyDescent="0.3">
      <c r="A1558" s="14"/>
      <c r="B1558" s="14"/>
      <c r="C1558" s="13" t="s">
        <v>26</v>
      </c>
      <c r="D1558" s="26"/>
      <c r="E1558" s="13" t="s">
        <v>966</v>
      </c>
      <c r="F1558" s="17">
        <v>8</v>
      </c>
      <c r="G1558" s="18">
        <v>0</v>
      </c>
      <c r="H1558" s="18">
        <v>0</v>
      </c>
      <c r="I1558" s="18">
        <v>0</v>
      </c>
      <c r="J1558" s="15">
        <f t="shared" ref="J1558:J1564" si="42">OR(F1558&lt;&gt;0,G1558&lt;&gt;0,H1558&lt;&gt;0,I1558&lt;&gt;0)*(F1558 + (F1558 = 0))*(G1558 + (G1558 = 0))*(H1558 + (H1558 = 0))*(I1558 + (I1558 = 0))</f>
        <v>8</v>
      </c>
      <c r="K1558" s="14"/>
      <c r="L1558" s="14"/>
      <c r="M1558" s="14"/>
    </row>
    <row r="1559" spans="1:13" x14ac:dyDescent="0.3">
      <c r="A1559" s="14"/>
      <c r="B1559" s="14"/>
      <c r="C1559" s="13" t="s">
        <v>26</v>
      </c>
      <c r="D1559" s="26"/>
      <c r="E1559" s="13" t="s">
        <v>967</v>
      </c>
      <c r="F1559" s="17">
        <v>4</v>
      </c>
      <c r="G1559" s="18">
        <v>0</v>
      </c>
      <c r="H1559" s="18">
        <v>0</v>
      </c>
      <c r="I1559" s="18">
        <v>0</v>
      </c>
      <c r="J1559" s="15">
        <f t="shared" si="42"/>
        <v>4</v>
      </c>
      <c r="K1559" s="14"/>
      <c r="L1559" s="14"/>
      <c r="M1559" s="14"/>
    </row>
    <row r="1560" spans="1:13" x14ac:dyDescent="0.3">
      <c r="A1560" s="14"/>
      <c r="B1560" s="14"/>
      <c r="C1560" s="13" t="s">
        <v>26</v>
      </c>
      <c r="D1560" s="26"/>
      <c r="E1560" s="13" t="s">
        <v>968</v>
      </c>
      <c r="F1560" s="17"/>
      <c r="G1560" s="18"/>
      <c r="H1560" s="18"/>
      <c r="I1560" s="18"/>
      <c r="J1560" s="15">
        <f t="shared" si="42"/>
        <v>0</v>
      </c>
      <c r="K1560" s="14"/>
      <c r="L1560" s="14"/>
      <c r="M1560" s="14"/>
    </row>
    <row r="1561" spans="1:13" x14ac:dyDescent="0.3">
      <c r="A1561" s="14"/>
      <c r="B1561" s="14"/>
      <c r="C1561" s="13" t="s">
        <v>26</v>
      </c>
      <c r="D1561" s="26"/>
      <c r="E1561" s="13" t="s">
        <v>942</v>
      </c>
      <c r="F1561" s="17"/>
      <c r="G1561" s="18"/>
      <c r="H1561" s="18"/>
      <c r="I1561" s="18"/>
      <c r="J1561" s="15">
        <f t="shared" si="42"/>
        <v>0</v>
      </c>
      <c r="K1561" s="14"/>
      <c r="L1561" s="14"/>
      <c r="M1561" s="14"/>
    </row>
    <row r="1562" spans="1:13" x14ac:dyDescent="0.3">
      <c r="A1562" s="14"/>
      <c r="B1562" s="14"/>
      <c r="C1562" s="13" t="s">
        <v>26</v>
      </c>
      <c r="D1562" s="26"/>
      <c r="E1562" s="13" t="s">
        <v>969</v>
      </c>
      <c r="F1562" s="17"/>
      <c r="G1562" s="18"/>
      <c r="H1562" s="18"/>
      <c r="I1562" s="18"/>
      <c r="J1562" s="15">
        <f t="shared" si="42"/>
        <v>0</v>
      </c>
      <c r="K1562" s="14"/>
      <c r="L1562" s="14"/>
      <c r="M1562" s="14"/>
    </row>
    <row r="1563" spans="1:13" x14ac:dyDescent="0.3">
      <c r="A1563" s="14"/>
      <c r="B1563" s="14"/>
      <c r="C1563" s="13" t="s">
        <v>26</v>
      </c>
      <c r="D1563" s="26"/>
      <c r="E1563" s="13" t="s">
        <v>970</v>
      </c>
      <c r="F1563" s="17"/>
      <c r="G1563" s="18"/>
      <c r="H1563" s="18"/>
      <c r="I1563" s="18"/>
      <c r="J1563" s="15">
        <f t="shared" si="42"/>
        <v>0</v>
      </c>
      <c r="K1563" s="14"/>
      <c r="L1563" s="14"/>
      <c r="M1563" s="14"/>
    </row>
    <row r="1564" spans="1:13" x14ac:dyDescent="0.3">
      <c r="A1564" s="14"/>
      <c r="B1564" s="14"/>
      <c r="C1564" s="13" t="s">
        <v>26</v>
      </c>
      <c r="D1564" s="26"/>
      <c r="E1564" s="13" t="s">
        <v>17</v>
      </c>
      <c r="F1564" s="17"/>
      <c r="G1564" s="18"/>
      <c r="H1564" s="18"/>
      <c r="I1564" s="18"/>
      <c r="J1564" s="15">
        <f t="shared" si="42"/>
        <v>0</v>
      </c>
      <c r="K1564" s="14"/>
      <c r="L1564" s="14"/>
      <c r="M1564" s="14"/>
    </row>
    <row r="1565" spans="1:13" x14ac:dyDescent="0.3">
      <c r="A1565" s="14"/>
      <c r="B1565" s="14"/>
      <c r="C1565" s="14"/>
      <c r="D1565" s="26"/>
      <c r="E1565" s="14"/>
      <c r="F1565" s="14"/>
      <c r="G1565" s="14"/>
      <c r="H1565" s="14"/>
      <c r="I1565" s="14"/>
      <c r="J1565" s="19" t="s">
        <v>971</v>
      </c>
      <c r="K1565" s="20">
        <f>SUM(J1558:J1564)*1</f>
        <v>12</v>
      </c>
      <c r="L1565" s="18">
        <v>52.17</v>
      </c>
      <c r="M1565" s="20">
        <f>ROUND(K1565*L1565,2)</f>
        <v>626.04</v>
      </c>
    </row>
    <row r="1566" spans="1:13" ht="1.05" customHeight="1" x14ac:dyDescent="0.3">
      <c r="A1566" s="21"/>
      <c r="B1566" s="21"/>
      <c r="C1566" s="21"/>
      <c r="D1566" s="27"/>
      <c r="E1566" s="21"/>
      <c r="F1566" s="21"/>
      <c r="G1566" s="21"/>
      <c r="H1566" s="21"/>
      <c r="I1566" s="21"/>
      <c r="J1566" s="21"/>
      <c r="K1566" s="21"/>
      <c r="L1566" s="21"/>
      <c r="M1566" s="21"/>
    </row>
    <row r="1567" spans="1:13" x14ac:dyDescent="0.3">
      <c r="A1567" s="12" t="s">
        <v>972</v>
      </c>
      <c r="B1567" s="13" t="s">
        <v>22</v>
      </c>
      <c r="C1567" s="13" t="s">
        <v>217</v>
      </c>
      <c r="D1567" s="16" t="s">
        <v>973</v>
      </c>
      <c r="E1567" s="14"/>
      <c r="F1567" s="14"/>
      <c r="G1567" s="14"/>
      <c r="H1567" s="14"/>
      <c r="I1567" s="14"/>
      <c r="J1567" s="14"/>
      <c r="K1567" s="15">
        <f>K1571</f>
        <v>2</v>
      </c>
      <c r="L1567" s="15">
        <f>L1571</f>
        <v>80.739999999999995</v>
      </c>
      <c r="M1567" s="15">
        <f>M1571</f>
        <v>161.47999999999999</v>
      </c>
    </row>
    <row r="1568" spans="1:13" ht="32.4" x14ac:dyDescent="0.3">
      <c r="A1568" s="14"/>
      <c r="B1568" s="14"/>
      <c r="C1568" s="14"/>
      <c r="D1568" s="16" t="s">
        <v>974</v>
      </c>
      <c r="E1568" s="14"/>
      <c r="F1568" s="14"/>
      <c r="G1568" s="14"/>
      <c r="H1568" s="14"/>
      <c r="I1568" s="14"/>
      <c r="J1568" s="14"/>
      <c r="K1568" s="14"/>
      <c r="L1568" s="14"/>
      <c r="M1568" s="14"/>
    </row>
    <row r="1569" spans="1:13" x14ac:dyDescent="0.3">
      <c r="A1569" s="14"/>
      <c r="B1569" s="14"/>
      <c r="C1569" s="13" t="s">
        <v>26</v>
      </c>
      <c r="D1569" s="26"/>
      <c r="E1569" s="13" t="s">
        <v>975</v>
      </c>
      <c r="F1569" s="17">
        <v>2</v>
      </c>
      <c r="G1569" s="18">
        <v>0</v>
      </c>
      <c r="H1569" s="18">
        <v>0</v>
      </c>
      <c r="I1569" s="18">
        <v>0</v>
      </c>
      <c r="J1569" s="15">
        <f>OR(F1569&lt;&gt;0,G1569&lt;&gt;0,H1569&lt;&gt;0,I1569&lt;&gt;0)*(F1569 + (F1569 = 0))*(G1569 + (G1569 = 0))*(H1569 + (H1569 = 0))*(I1569 + (I1569 = 0))</f>
        <v>2</v>
      </c>
      <c r="K1569" s="14"/>
      <c r="L1569" s="14"/>
      <c r="M1569" s="14"/>
    </row>
    <row r="1570" spans="1:13" x14ac:dyDescent="0.3">
      <c r="A1570" s="14"/>
      <c r="B1570" s="14"/>
      <c r="C1570" s="13" t="s">
        <v>26</v>
      </c>
      <c r="D1570" s="26"/>
      <c r="E1570" s="13" t="s">
        <v>17</v>
      </c>
      <c r="F1570" s="17"/>
      <c r="G1570" s="18"/>
      <c r="H1570" s="18"/>
      <c r="I1570" s="18"/>
      <c r="J1570" s="15">
        <f>OR(F1570&lt;&gt;0,G1570&lt;&gt;0,H1570&lt;&gt;0,I1570&lt;&gt;0)*(F1570 + (F1570 = 0))*(G1570 + (G1570 = 0))*(H1570 + (H1570 = 0))*(I1570 + (I1570 = 0))</f>
        <v>0</v>
      </c>
      <c r="K1570" s="14"/>
      <c r="L1570" s="14"/>
      <c r="M1570" s="14"/>
    </row>
    <row r="1571" spans="1:13" x14ac:dyDescent="0.3">
      <c r="A1571" s="14"/>
      <c r="B1571" s="14"/>
      <c r="C1571" s="14"/>
      <c r="D1571" s="26"/>
      <c r="E1571" s="14"/>
      <c r="F1571" s="14"/>
      <c r="G1571" s="14"/>
      <c r="H1571" s="14"/>
      <c r="I1571" s="14"/>
      <c r="J1571" s="19" t="s">
        <v>976</v>
      </c>
      <c r="K1571" s="20">
        <f>SUM(J1569:J1570)*1</f>
        <v>2</v>
      </c>
      <c r="L1571" s="18">
        <v>80.739999999999995</v>
      </c>
      <c r="M1571" s="20">
        <f>ROUND(K1571*L1571,2)</f>
        <v>161.47999999999999</v>
      </c>
    </row>
    <row r="1572" spans="1:13" ht="1.05" customHeight="1" x14ac:dyDescent="0.3">
      <c r="A1572" s="21"/>
      <c r="B1572" s="21"/>
      <c r="C1572" s="21"/>
      <c r="D1572" s="27"/>
      <c r="E1572" s="21"/>
      <c r="F1572" s="21"/>
      <c r="G1572" s="21"/>
      <c r="H1572" s="21"/>
      <c r="I1572" s="21"/>
      <c r="J1572" s="21"/>
      <c r="K1572" s="21"/>
      <c r="L1572" s="21"/>
      <c r="M1572" s="21"/>
    </row>
    <row r="1573" spans="1:13" x14ac:dyDescent="0.3">
      <c r="A1573" s="12" t="s">
        <v>977</v>
      </c>
      <c r="B1573" s="13" t="s">
        <v>22</v>
      </c>
      <c r="C1573" s="13" t="s">
        <v>217</v>
      </c>
      <c r="D1573" s="16" t="s">
        <v>978</v>
      </c>
      <c r="E1573" s="14"/>
      <c r="F1573" s="14"/>
      <c r="G1573" s="14"/>
      <c r="H1573" s="14"/>
      <c r="I1573" s="14"/>
      <c r="J1573" s="14"/>
      <c r="K1573" s="15">
        <f>K1579</f>
        <v>3</v>
      </c>
      <c r="L1573" s="15">
        <f>L1579</f>
        <v>54.65</v>
      </c>
      <c r="M1573" s="15">
        <f>M1579</f>
        <v>163.95</v>
      </c>
    </row>
    <row r="1574" spans="1:13" ht="32.4" x14ac:dyDescent="0.3">
      <c r="A1574" s="14"/>
      <c r="B1574" s="14"/>
      <c r="C1574" s="14"/>
      <c r="D1574" s="16" t="s">
        <v>979</v>
      </c>
      <c r="E1574" s="14"/>
      <c r="F1574" s="14"/>
      <c r="G1574" s="14"/>
      <c r="H1574" s="14"/>
      <c r="I1574" s="14"/>
      <c r="J1574" s="14"/>
      <c r="K1574" s="14"/>
      <c r="L1574" s="14"/>
      <c r="M1574" s="14"/>
    </row>
    <row r="1575" spans="1:13" x14ac:dyDescent="0.3">
      <c r="A1575" s="14"/>
      <c r="B1575" s="14"/>
      <c r="C1575" s="13" t="s">
        <v>26</v>
      </c>
      <c r="D1575" s="26"/>
      <c r="E1575" s="13" t="s">
        <v>959</v>
      </c>
      <c r="F1575" s="17">
        <v>1</v>
      </c>
      <c r="G1575" s="18">
        <v>0</v>
      </c>
      <c r="H1575" s="18">
        <v>0</v>
      </c>
      <c r="I1575" s="18">
        <v>0</v>
      </c>
      <c r="J1575" s="15">
        <f>OR(F1575&lt;&gt;0,G1575&lt;&gt;0,H1575&lt;&gt;0,I1575&lt;&gt;0)*(F1575 + (F1575 = 0))*(G1575 + (G1575 = 0))*(H1575 + (H1575 = 0))*(I1575 + (I1575 = 0))</f>
        <v>1</v>
      </c>
      <c r="K1575" s="14"/>
      <c r="L1575" s="14"/>
      <c r="M1575" s="14"/>
    </row>
    <row r="1576" spans="1:13" x14ac:dyDescent="0.3">
      <c r="A1576" s="14"/>
      <c r="B1576" s="14"/>
      <c r="C1576" s="13" t="s">
        <v>26</v>
      </c>
      <c r="D1576" s="26"/>
      <c r="E1576" s="13" t="s">
        <v>980</v>
      </c>
      <c r="F1576" s="17">
        <v>1</v>
      </c>
      <c r="G1576" s="18">
        <v>0</v>
      </c>
      <c r="H1576" s="18">
        <v>0</v>
      </c>
      <c r="I1576" s="18">
        <v>0</v>
      </c>
      <c r="J1576" s="15">
        <f>OR(F1576&lt;&gt;0,G1576&lt;&gt;0,H1576&lt;&gt;0,I1576&lt;&gt;0)*(F1576 + (F1576 = 0))*(G1576 + (G1576 = 0))*(H1576 + (H1576 = 0))*(I1576 + (I1576 = 0))</f>
        <v>1</v>
      </c>
      <c r="K1576" s="14"/>
      <c r="L1576" s="14"/>
      <c r="M1576" s="14"/>
    </row>
    <row r="1577" spans="1:13" x14ac:dyDescent="0.3">
      <c r="A1577" s="14"/>
      <c r="B1577" s="14"/>
      <c r="C1577" s="13" t="s">
        <v>26</v>
      </c>
      <c r="D1577" s="26"/>
      <c r="E1577" s="13" t="s">
        <v>981</v>
      </c>
      <c r="F1577" s="17">
        <v>1</v>
      </c>
      <c r="G1577" s="18">
        <v>0</v>
      </c>
      <c r="H1577" s="18">
        <v>0</v>
      </c>
      <c r="I1577" s="18">
        <v>0</v>
      </c>
      <c r="J1577" s="15">
        <f>OR(F1577&lt;&gt;0,G1577&lt;&gt;0,H1577&lt;&gt;0,I1577&lt;&gt;0)*(F1577 + (F1577 = 0))*(G1577 + (G1577 = 0))*(H1577 + (H1577 = 0))*(I1577 + (I1577 = 0))</f>
        <v>1</v>
      </c>
      <c r="K1577" s="14"/>
      <c r="L1577" s="14"/>
      <c r="M1577" s="14"/>
    </row>
    <row r="1578" spans="1:13" x14ac:dyDescent="0.3">
      <c r="A1578" s="14"/>
      <c r="B1578" s="14"/>
      <c r="C1578" s="13" t="s">
        <v>26</v>
      </c>
      <c r="D1578" s="26"/>
      <c r="E1578" s="13" t="s">
        <v>17</v>
      </c>
      <c r="F1578" s="17"/>
      <c r="G1578" s="18"/>
      <c r="H1578" s="18"/>
      <c r="I1578" s="18"/>
      <c r="J1578" s="15">
        <f>OR(F1578&lt;&gt;0,G1578&lt;&gt;0,H1578&lt;&gt;0,I1578&lt;&gt;0)*(F1578 + (F1578 = 0))*(G1578 + (G1578 = 0))*(H1578 + (H1578 = 0))*(I1578 + (I1578 = 0))</f>
        <v>0</v>
      </c>
      <c r="K1578" s="14"/>
      <c r="L1578" s="14"/>
      <c r="M1578" s="14"/>
    </row>
    <row r="1579" spans="1:13" x14ac:dyDescent="0.3">
      <c r="A1579" s="14"/>
      <c r="B1579" s="14"/>
      <c r="C1579" s="14"/>
      <c r="D1579" s="26"/>
      <c r="E1579" s="14"/>
      <c r="F1579" s="14"/>
      <c r="G1579" s="14"/>
      <c r="H1579" s="14"/>
      <c r="I1579" s="14"/>
      <c r="J1579" s="19" t="s">
        <v>982</v>
      </c>
      <c r="K1579" s="20">
        <f>SUM(J1575:J1578)*1</f>
        <v>3</v>
      </c>
      <c r="L1579" s="18">
        <v>54.65</v>
      </c>
      <c r="M1579" s="20">
        <f>ROUND(K1579*L1579,2)</f>
        <v>163.95</v>
      </c>
    </row>
    <row r="1580" spans="1:13" ht="1.05" customHeight="1" x14ac:dyDescent="0.3">
      <c r="A1580" s="21"/>
      <c r="B1580" s="21"/>
      <c r="C1580" s="21"/>
      <c r="D1580" s="27"/>
      <c r="E1580" s="21"/>
      <c r="F1580" s="21"/>
      <c r="G1580" s="21"/>
      <c r="H1580" s="21"/>
      <c r="I1580" s="21"/>
      <c r="J1580" s="21"/>
      <c r="K1580" s="21"/>
      <c r="L1580" s="21"/>
      <c r="M1580" s="21"/>
    </row>
    <row r="1581" spans="1:13" x14ac:dyDescent="0.3">
      <c r="A1581" s="12" t="s">
        <v>983</v>
      </c>
      <c r="B1581" s="13" t="s">
        <v>22</v>
      </c>
      <c r="C1581" s="13" t="s">
        <v>217</v>
      </c>
      <c r="D1581" s="16" t="s">
        <v>984</v>
      </c>
      <c r="E1581" s="14"/>
      <c r="F1581" s="14"/>
      <c r="G1581" s="14"/>
      <c r="H1581" s="14"/>
      <c r="I1581" s="14"/>
      <c r="J1581" s="14"/>
      <c r="K1581" s="15">
        <f>K1592</f>
        <v>10</v>
      </c>
      <c r="L1581" s="15">
        <f>L1592</f>
        <v>65.83</v>
      </c>
      <c r="M1581" s="15">
        <f>M1592</f>
        <v>658.3</v>
      </c>
    </row>
    <row r="1582" spans="1:13" ht="32.4" x14ac:dyDescent="0.3">
      <c r="A1582" s="14"/>
      <c r="B1582" s="14"/>
      <c r="C1582" s="14"/>
      <c r="D1582" s="16" t="s">
        <v>985</v>
      </c>
      <c r="E1582" s="14"/>
      <c r="F1582" s="14"/>
      <c r="G1582" s="14"/>
      <c r="H1582" s="14"/>
      <c r="I1582" s="14"/>
      <c r="J1582" s="14"/>
      <c r="K1582" s="14"/>
      <c r="L1582" s="14"/>
      <c r="M1582" s="14"/>
    </row>
    <row r="1583" spans="1:13" x14ac:dyDescent="0.3">
      <c r="A1583" s="14"/>
      <c r="B1583" s="14"/>
      <c r="C1583" s="13" t="s">
        <v>26</v>
      </c>
      <c r="D1583" s="26"/>
      <c r="E1583" s="13" t="s">
        <v>968</v>
      </c>
      <c r="F1583" s="17"/>
      <c r="G1583" s="18"/>
      <c r="H1583" s="18"/>
      <c r="I1583" s="18"/>
      <c r="J1583" s="15">
        <f t="shared" ref="J1583:J1591" si="43">OR(F1583&lt;&gt;0,G1583&lt;&gt;0,H1583&lt;&gt;0,I1583&lt;&gt;0)*(F1583 + (F1583 = 0))*(G1583 + (G1583 = 0))*(H1583 + (H1583 = 0))*(I1583 + (I1583 = 0))</f>
        <v>0</v>
      </c>
      <c r="K1583" s="14"/>
      <c r="L1583" s="14"/>
      <c r="M1583" s="14"/>
    </row>
    <row r="1584" spans="1:13" x14ac:dyDescent="0.3">
      <c r="A1584" s="14"/>
      <c r="B1584" s="14"/>
      <c r="C1584" s="13" t="s">
        <v>26</v>
      </c>
      <c r="D1584" s="26"/>
      <c r="E1584" s="13" t="s">
        <v>942</v>
      </c>
      <c r="F1584" s="17"/>
      <c r="G1584" s="18"/>
      <c r="H1584" s="18"/>
      <c r="I1584" s="18"/>
      <c r="J1584" s="15">
        <f t="shared" si="43"/>
        <v>0</v>
      </c>
      <c r="K1584" s="14"/>
      <c r="L1584" s="14"/>
      <c r="M1584" s="14"/>
    </row>
    <row r="1585" spans="1:13" x14ac:dyDescent="0.3">
      <c r="A1585" s="14"/>
      <c r="B1585" s="14"/>
      <c r="C1585" s="13" t="s">
        <v>26</v>
      </c>
      <c r="D1585" s="26"/>
      <c r="E1585" s="13" t="s">
        <v>986</v>
      </c>
      <c r="F1585" s="17"/>
      <c r="G1585" s="18"/>
      <c r="H1585" s="18"/>
      <c r="I1585" s="18"/>
      <c r="J1585" s="15">
        <f t="shared" si="43"/>
        <v>0</v>
      </c>
      <c r="K1585" s="14"/>
      <c r="L1585" s="14"/>
      <c r="M1585" s="14"/>
    </row>
    <row r="1586" spans="1:13" x14ac:dyDescent="0.3">
      <c r="A1586" s="14"/>
      <c r="B1586" s="14"/>
      <c r="C1586" s="13" t="s">
        <v>26</v>
      </c>
      <c r="D1586" s="26"/>
      <c r="E1586" s="13" t="s">
        <v>987</v>
      </c>
      <c r="F1586" s="17">
        <v>1</v>
      </c>
      <c r="G1586" s="18">
        <v>0</v>
      </c>
      <c r="H1586" s="18">
        <v>0</v>
      </c>
      <c r="I1586" s="18">
        <v>0</v>
      </c>
      <c r="J1586" s="15">
        <f t="shared" si="43"/>
        <v>1</v>
      </c>
      <c r="K1586" s="14"/>
      <c r="L1586" s="14"/>
      <c r="M1586" s="14"/>
    </row>
    <row r="1587" spans="1:13" x14ac:dyDescent="0.3">
      <c r="A1587" s="14"/>
      <c r="B1587" s="14"/>
      <c r="C1587" s="13" t="s">
        <v>26</v>
      </c>
      <c r="D1587" s="26"/>
      <c r="E1587" s="13" t="s">
        <v>988</v>
      </c>
      <c r="F1587" s="17">
        <v>1</v>
      </c>
      <c r="G1587" s="18">
        <v>0</v>
      </c>
      <c r="H1587" s="18">
        <v>0</v>
      </c>
      <c r="I1587" s="18">
        <v>0</v>
      </c>
      <c r="J1587" s="15">
        <f t="shared" si="43"/>
        <v>1</v>
      </c>
      <c r="K1587" s="14"/>
      <c r="L1587" s="14"/>
      <c r="M1587" s="14"/>
    </row>
    <row r="1588" spans="1:13" x14ac:dyDescent="0.3">
      <c r="A1588" s="14"/>
      <c r="B1588" s="14"/>
      <c r="C1588" s="13" t="s">
        <v>26</v>
      </c>
      <c r="D1588" s="26"/>
      <c r="E1588" s="13" t="s">
        <v>989</v>
      </c>
      <c r="F1588" s="17">
        <v>2</v>
      </c>
      <c r="G1588" s="18">
        <v>0</v>
      </c>
      <c r="H1588" s="18">
        <v>0</v>
      </c>
      <c r="I1588" s="18">
        <v>0</v>
      </c>
      <c r="J1588" s="15">
        <f t="shared" si="43"/>
        <v>2</v>
      </c>
      <c r="K1588" s="14"/>
      <c r="L1588" s="14"/>
      <c r="M1588" s="14"/>
    </row>
    <row r="1589" spans="1:13" x14ac:dyDescent="0.3">
      <c r="A1589" s="14"/>
      <c r="B1589" s="14"/>
      <c r="C1589" s="13" t="s">
        <v>26</v>
      </c>
      <c r="D1589" s="26"/>
      <c r="E1589" s="13" t="s">
        <v>990</v>
      </c>
      <c r="F1589" s="17">
        <v>3</v>
      </c>
      <c r="G1589" s="18">
        <v>0</v>
      </c>
      <c r="H1589" s="18">
        <v>0</v>
      </c>
      <c r="I1589" s="18">
        <v>0</v>
      </c>
      <c r="J1589" s="15">
        <f t="shared" si="43"/>
        <v>3</v>
      </c>
      <c r="K1589" s="14"/>
      <c r="L1589" s="14"/>
      <c r="M1589" s="14"/>
    </row>
    <row r="1590" spans="1:13" x14ac:dyDescent="0.3">
      <c r="A1590" s="14"/>
      <c r="B1590" s="14"/>
      <c r="C1590" s="13" t="s">
        <v>26</v>
      </c>
      <c r="D1590" s="26"/>
      <c r="E1590" s="13" t="s">
        <v>991</v>
      </c>
      <c r="F1590" s="17"/>
      <c r="G1590" s="18"/>
      <c r="H1590" s="18"/>
      <c r="I1590" s="18"/>
      <c r="J1590" s="15">
        <f t="shared" si="43"/>
        <v>0</v>
      </c>
      <c r="K1590" s="14"/>
      <c r="L1590" s="14"/>
      <c r="M1590" s="14"/>
    </row>
    <row r="1591" spans="1:13" x14ac:dyDescent="0.3">
      <c r="A1591" s="14"/>
      <c r="B1591" s="14"/>
      <c r="C1591" s="13" t="s">
        <v>26</v>
      </c>
      <c r="D1591" s="26"/>
      <c r="E1591" s="13" t="s">
        <v>991</v>
      </c>
      <c r="F1591" s="17">
        <v>3</v>
      </c>
      <c r="G1591" s="18">
        <v>0</v>
      </c>
      <c r="H1591" s="18">
        <v>0</v>
      </c>
      <c r="I1591" s="18">
        <v>0</v>
      </c>
      <c r="J1591" s="15">
        <f t="shared" si="43"/>
        <v>3</v>
      </c>
      <c r="K1591" s="14"/>
      <c r="L1591" s="14"/>
      <c r="M1591" s="14"/>
    </row>
    <row r="1592" spans="1:13" x14ac:dyDescent="0.3">
      <c r="A1592" s="14"/>
      <c r="B1592" s="14"/>
      <c r="C1592" s="14"/>
      <c r="D1592" s="26"/>
      <c r="E1592" s="14"/>
      <c r="F1592" s="14"/>
      <c r="G1592" s="14"/>
      <c r="H1592" s="14"/>
      <c r="I1592" s="14"/>
      <c r="J1592" s="19" t="s">
        <v>992</v>
      </c>
      <c r="K1592" s="20">
        <f>SUM(J1583:J1591)*1</f>
        <v>10</v>
      </c>
      <c r="L1592" s="18">
        <v>65.83</v>
      </c>
      <c r="M1592" s="20">
        <f>ROUND(K1592*L1592,2)</f>
        <v>658.3</v>
      </c>
    </row>
    <row r="1593" spans="1:13" ht="1.05" customHeight="1" x14ac:dyDescent="0.3">
      <c r="A1593" s="21"/>
      <c r="B1593" s="21"/>
      <c r="C1593" s="21"/>
      <c r="D1593" s="27"/>
      <c r="E1593" s="21"/>
      <c r="F1593" s="21"/>
      <c r="G1593" s="21"/>
      <c r="H1593" s="21"/>
      <c r="I1593" s="21"/>
      <c r="J1593" s="21"/>
      <c r="K1593" s="21"/>
      <c r="L1593" s="21"/>
      <c r="M1593" s="21"/>
    </row>
    <row r="1594" spans="1:13" x14ac:dyDescent="0.3">
      <c r="A1594" s="12" t="s">
        <v>993</v>
      </c>
      <c r="B1594" s="13" t="s">
        <v>22</v>
      </c>
      <c r="C1594" s="13" t="s">
        <v>217</v>
      </c>
      <c r="D1594" s="16" t="s">
        <v>994</v>
      </c>
      <c r="E1594" s="14"/>
      <c r="F1594" s="14"/>
      <c r="G1594" s="14"/>
      <c r="H1594" s="14"/>
      <c r="I1594" s="14"/>
      <c r="J1594" s="14"/>
      <c r="K1594" s="15">
        <f>K1598</f>
        <v>1</v>
      </c>
      <c r="L1594" s="15">
        <f>L1598</f>
        <v>242.22</v>
      </c>
      <c r="M1594" s="15">
        <f>M1598</f>
        <v>242.22</v>
      </c>
    </row>
    <row r="1595" spans="1:13" ht="32.4" x14ac:dyDescent="0.3">
      <c r="A1595" s="14"/>
      <c r="B1595" s="14"/>
      <c r="C1595" s="14"/>
      <c r="D1595" s="16" t="s">
        <v>995</v>
      </c>
      <c r="E1595" s="14"/>
      <c r="F1595" s="14"/>
      <c r="G1595" s="14"/>
      <c r="H1595" s="14"/>
      <c r="I1595" s="14"/>
      <c r="J1595" s="14"/>
      <c r="K1595" s="14"/>
      <c r="L1595" s="14"/>
      <c r="M1595" s="14"/>
    </row>
    <row r="1596" spans="1:13" x14ac:dyDescent="0.3">
      <c r="A1596" s="14"/>
      <c r="B1596" s="14"/>
      <c r="C1596" s="13" t="s">
        <v>26</v>
      </c>
      <c r="D1596" s="26"/>
      <c r="E1596" s="13" t="s">
        <v>942</v>
      </c>
      <c r="F1596" s="17">
        <v>1</v>
      </c>
      <c r="G1596" s="18">
        <v>0</v>
      </c>
      <c r="H1596" s="18">
        <v>0</v>
      </c>
      <c r="I1596" s="18">
        <v>0</v>
      </c>
      <c r="J1596" s="15">
        <f>OR(F1596&lt;&gt;0,G1596&lt;&gt;0,H1596&lt;&gt;0,I1596&lt;&gt;0)*(F1596 + (F1596 = 0))*(G1596 + (G1596 = 0))*(H1596 + (H1596 = 0))*(I1596 + (I1596 = 0))</f>
        <v>1</v>
      </c>
      <c r="K1596" s="14"/>
      <c r="L1596" s="14"/>
      <c r="M1596" s="14"/>
    </row>
    <row r="1597" spans="1:13" x14ac:dyDescent="0.3">
      <c r="A1597" s="14"/>
      <c r="B1597" s="14"/>
      <c r="C1597" s="13" t="s">
        <v>26</v>
      </c>
      <c r="D1597" s="26"/>
      <c r="E1597" s="13" t="s">
        <v>17</v>
      </c>
      <c r="F1597" s="17"/>
      <c r="G1597" s="18"/>
      <c r="H1597" s="18"/>
      <c r="I1597" s="18"/>
      <c r="J1597" s="15">
        <f>OR(F1597&lt;&gt;0,G1597&lt;&gt;0,H1597&lt;&gt;0,I1597&lt;&gt;0)*(F1597 + (F1597 = 0))*(G1597 + (G1597 = 0))*(H1597 + (H1597 = 0))*(I1597 + (I1597 = 0))</f>
        <v>0</v>
      </c>
      <c r="K1597" s="14"/>
      <c r="L1597" s="14"/>
      <c r="M1597" s="14"/>
    </row>
    <row r="1598" spans="1:13" x14ac:dyDescent="0.3">
      <c r="A1598" s="14"/>
      <c r="B1598" s="14"/>
      <c r="C1598" s="14"/>
      <c r="D1598" s="26"/>
      <c r="E1598" s="14"/>
      <c r="F1598" s="14"/>
      <c r="G1598" s="14"/>
      <c r="H1598" s="14"/>
      <c r="I1598" s="14"/>
      <c r="J1598" s="19" t="s">
        <v>996</v>
      </c>
      <c r="K1598" s="20">
        <f>SUM(J1596:J1597)*1</f>
        <v>1</v>
      </c>
      <c r="L1598" s="18">
        <v>242.22</v>
      </c>
      <c r="M1598" s="20">
        <f>ROUND(K1598*L1598,2)</f>
        <v>242.22</v>
      </c>
    </row>
    <row r="1599" spans="1:13" ht="1.05" customHeight="1" x14ac:dyDescent="0.3">
      <c r="A1599" s="21"/>
      <c r="B1599" s="21"/>
      <c r="C1599" s="21"/>
      <c r="D1599" s="27"/>
      <c r="E1599" s="21"/>
      <c r="F1599" s="21"/>
      <c r="G1599" s="21"/>
      <c r="H1599" s="21"/>
      <c r="I1599" s="21"/>
      <c r="J1599" s="21"/>
      <c r="K1599" s="21"/>
      <c r="L1599" s="21"/>
      <c r="M1599" s="21"/>
    </row>
    <row r="1600" spans="1:13" x14ac:dyDescent="0.3">
      <c r="A1600" s="12" t="s">
        <v>997</v>
      </c>
      <c r="B1600" s="13" t="s">
        <v>22</v>
      </c>
      <c r="C1600" s="13" t="s">
        <v>217</v>
      </c>
      <c r="D1600" s="16" t="s">
        <v>998</v>
      </c>
      <c r="E1600" s="14"/>
      <c r="F1600" s="14"/>
      <c r="G1600" s="14"/>
      <c r="H1600" s="14"/>
      <c r="I1600" s="14"/>
      <c r="J1600" s="14"/>
      <c r="K1600" s="15">
        <f>K1608</f>
        <v>11</v>
      </c>
      <c r="L1600" s="15">
        <f>L1608</f>
        <v>47.2</v>
      </c>
      <c r="M1600" s="15">
        <f>M1608</f>
        <v>519.20000000000005</v>
      </c>
    </row>
    <row r="1601" spans="1:13" ht="54" x14ac:dyDescent="0.3">
      <c r="A1601" s="14"/>
      <c r="B1601" s="14"/>
      <c r="C1601" s="14"/>
      <c r="D1601" s="16" t="s">
        <v>999</v>
      </c>
      <c r="E1601" s="14"/>
      <c r="F1601" s="14"/>
      <c r="G1601" s="14"/>
      <c r="H1601" s="14"/>
      <c r="I1601" s="14"/>
      <c r="J1601" s="14"/>
      <c r="K1601" s="14"/>
      <c r="L1601" s="14"/>
      <c r="M1601" s="14"/>
    </row>
    <row r="1602" spans="1:13" x14ac:dyDescent="0.3">
      <c r="A1602" s="14"/>
      <c r="B1602" s="14"/>
      <c r="C1602" s="13" t="s">
        <v>26</v>
      </c>
      <c r="D1602" s="26"/>
      <c r="E1602" s="13" t="s">
        <v>916</v>
      </c>
      <c r="F1602" s="17">
        <v>5</v>
      </c>
      <c r="G1602" s="18">
        <v>0</v>
      </c>
      <c r="H1602" s="18">
        <v>0</v>
      </c>
      <c r="I1602" s="18">
        <v>0</v>
      </c>
      <c r="J1602" s="15">
        <f t="shared" ref="J1602:J1607" si="44">OR(F1602&lt;&gt;0,G1602&lt;&gt;0,H1602&lt;&gt;0,I1602&lt;&gt;0)*(F1602 + (F1602 = 0))*(G1602 + (G1602 = 0))*(H1602 + (H1602 = 0))*(I1602 + (I1602 = 0))</f>
        <v>5</v>
      </c>
      <c r="K1602" s="14"/>
      <c r="L1602" s="14"/>
      <c r="M1602" s="14"/>
    </row>
    <row r="1603" spans="1:13" x14ac:dyDescent="0.3">
      <c r="A1603" s="14"/>
      <c r="B1603" s="14"/>
      <c r="C1603" s="13" t="s">
        <v>26</v>
      </c>
      <c r="D1603" s="26"/>
      <c r="E1603" s="13" t="s">
        <v>1000</v>
      </c>
      <c r="F1603" s="17">
        <v>2</v>
      </c>
      <c r="G1603" s="18">
        <v>0</v>
      </c>
      <c r="H1603" s="18">
        <v>0</v>
      </c>
      <c r="I1603" s="18">
        <v>0</v>
      </c>
      <c r="J1603" s="15">
        <f t="shared" si="44"/>
        <v>2</v>
      </c>
      <c r="K1603" s="14"/>
      <c r="L1603" s="14"/>
      <c r="M1603" s="14"/>
    </row>
    <row r="1604" spans="1:13" x14ac:dyDescent="0.3">
      <c r="A1604" s="14"/>
      <c r="B1604" s="14"/>
      <c r="C1604" s="13" t="s">
        <v>26</v>
      </c>
      <c r="D1604" s="26"/>
      <c r="E1604" s="13" t="s">
        <v>928</v>
      </c>
      <c r="F1604" s="17">
        <v>2</v>
      </c>
      <c r="G1604" s="18">
        <v>0</v>
      </c>
      <c r="H1604" s="18">
        <v>0</v>
      </c>
      <c r="I1604" s="18">
        <v>0</v>
      </c>
      <c r="J1604" s="15">
        <f t="shared" si="44"/>
        <v>2</v>
      </c>
      <c r="K1604" s="14"/>
      <c r="L1604" s="14"/>
      <c r="M1604" s="14"/>
    </row>
    <row r="1605" spans="1:13" x14ac:dyDescent="0.3">
      <c r="A1605" s="14"/>
      <c r="B1605" s="14"/>
      <c r="C1605" s="13" t="s">
        <v>26</v>
      </c>
      <c r="D1605" s="26"/>
      <c r="E1605" s="13" t="s">
        <v>1001</v>
      </c>
      <c r="F1605" s="17">
        <v>1</v>
      </c>
      <c r="G1605" s="18">
        <v>0</v>
      </c>
      <c r="H1605" s="18">
        <v>0</v>
      </c>
      <c r="I1605" s="18">
        <v>0</v>
      </c>
      <c r="J1605" s="15">
        <f t="shared" si="44"/>
        <v>1</v>
      </c>
      <c r="K1605" s="14"/>
      <c r="L1605" s="14"/>
      <c r="M1605" s="14"/>
    </row>
    <row r="1606" spans="1:13" x14ac:dyDescent="0.3">
      <c r="A1606" s="14"/>
      <c r="B1606" s="14"/>
      <c r="C1606" s="13" t="s">
        <v>26</v>
      </c>
      <c r="D1606" s="26"/>
      <c r="E1606" s="13" t="s">
        <v>1002</v>
      </c>
      <c r="F1606" s="17">
        <v>1</v>
      </c>
      <c r="G1606" s="18">
        <v>0</v>
      </c>
      <c r="H1606" s="18">
        <v>0</v>
      </c>
      <c r="I1606" s="18">
        <v>0</v>
      </c>
      <c r="J1606" s="15">
        <f t="shared" si="44"/>
        <v>1</v>
      </c>
      <c r="K1606" s="14"/>
      <c r="L1606" s="14"/>
      <c r="M1606" s="14"/>
    </row>
    <row r="1607" spans="1:13" x14ac:dyDescent="0.3">
      <c r="A1607" s="14"/>
      <c r="B1607" s="14"/>
      <c r="C1607" s="13" t="s">
        <v>26</v>
      </c>
      <c r="D1607" s="26"/>
      <c r="E1607" s="13" t="s">
        <v>17</v>
      </c>
      <c r="F1607" s="17"/>
      <c r="G1607" s="18"/>
      <c r="H1607" s="18"/>
      <c r="I1607" s="18"/>
      <c r="J1607" s="15">
        <f t="shared" si="44"/>
        <v>0</v>
      </c>
      <c r="K1607" s="14"/>
      <c r="L1607" s="14"/>
      <c r="M1607" s="14"/>
    </row>
    <row r="1608" spans="1:13" x14ac:dyDescent="0.3">
      <c r="A1608" s="14"/>
      <c r="B1608" s="14"/>
      <c r="C1608" s="14"/>
      <c r="D1608" s="26"/>
      <c r="E1608" s="14"/>
      <c r="F1608" s="14"/>
      <c r="G1608" s="14"/>
      <c r="H1608" s="14"/>
      <c r="I1608" s="14"/>
      <c r="J1608" s="19" t="s">
        <v>1003</v>
      </c>
      <c r="K1608" s="20">
        <f>SUM(J1602:J1607)*1</f>
        <v>11</v>
      </c>
      <c r="L1608" s="18">
        <v>47.2</v>
      </c>
      <c r="M1608" s="20">
        <f>ROUND(K1608*L1608,2)</f>
        <v>519.20000000000005</v>
      </c>
    </row>
    <row r="1609" spans="1:13" ht="1.05" customHeight="1" x14ac:dyDescent="0.3">
      <c r="A1609" s="21"/>
      <c r="B1609" s="21"/>
      <c r="C1609" s="21"/>
      <c r="D1609" s="27"/>
      <c r="E1609" s="21"/>
      <c r="F1609" s="21"/>
      <c r="G1609" s="21"/>
      <c r="H1609" s="21"/>
      <c r="I1609" s="21"/>
      <c r="J1609" s="21"/>
      <c r="K1609" s="21"/>
      <c r="L1609" s="21"/>
      <c r="M1609" s="21"/>
    </row>
    <row r="1610" spans="1:13" ht="21.6" x14ac:dyDescent="0.3">
      <c r="A1610" s="12" t="s">
        <v>1004</v>
      </c>
      <c r="B1610" s="13" t="s">
        <v>22</v>
      </c>
      <c r="C1610" s="13" t="s">
        <v>217</v>
      </c>
      <c r="D1610" s="16" t="s">
        <v>1005</v>
      </c>
      <c r="E1610" s="14"/>
      <c r="F1610" s="14"/>
      <c r="G1610" s="14"/>
      <c r="H1610" s="14"/>
      <c r="I1610" s="14"/>
      <c r="J1610" s="14"/>
      <c r="K1610" s="15">
        <f>K1613</f>
        <v>2</v>
      </c>
      <c r="L1610" s="15">
        <f>L1613</f>
        <v>2353.86</v>
      </c>
      <c r="M1610" s="15">
        <f>M1613</f>
        <v>4707.72</v>
      </c>
    </row>
    <row r="1611" spans="1:13" ht="32.4" x14ac:dyDescent="0.3">
      <c r="A1611" s="14"/>
      <c r="B1611" s="14"/>
      <c r="C1611" s="14"/>
      <c r="D1611" s="16" t="s">
        <v>1006</v>
      </c>
      <c r="E1611" s="14"/>
      <c r="F1611" s="14"/>
      <c r="G1611" s="14"/>
      <c r="H1611" s="14"/>
      <c r="I1611" s="14"/>
      <c r="J1611" s="14"/>
      <c r="K1611" s="14"/>
      <c r="L1611" s="14"/>
      <c r="M1611" s="14"/>
    </row>
    <row r="1612" spans="1:13" x14ac:dyDescent="0.3">
      <c r="A1612" s="14"/>
      <c r="B1612" s="14"/>
      <c r="C1612" s="13" t="s">
        <v>26</v>
      </c>
      <c r="D1612" s="26"/>
      <c r="E1612" s="13" t="s">
        <v>17</v>
      </c>
      <c r="F1612" s="17">
        <v>2</v>
      </c>
      <c r="G1612" s="18">
        <v>0</v>
      </c>
      <c r="H1612" s="18">
        <v>0</v>
      </c>
      <c r="I1612" s="18">
        <v>0</v>
      </c>
      <c r="J1612" s="15">
        <f>OR(F1612&lt;&gt;0,G1612&lt;&gt;0,H1612&lt;&gt;0,I1612&lt;&gt;0)*(F1612 + (F1612 = 0))*(G1612 + (G1612 = 0))*(H1612 + (H1612 = 0))*(I1612 + (I1612 = 0))</f>
        <v>2</v>
      </c>
      <c r="K1612" s="14"/>
      <c r="L1612" s="14"/>
      <c r="M1612" s="14"/>
    </row>
    <row r="1613" spans="1:13" x14ac:dyDescent="0.3">
      <c r="A1613" s="14"/>
      <c r="B1613" s="14"/>
      <c r="C1613" s="14"/>
      <c r="D1613" s="26"/>
      <c r="E1613" s="14"/>
      <c r="F1613" s="14"/>
      <c r="G1613" s="14"/>
      <c r="H1613" s="14"/>
      <c r="I1613" s="14"/>
      <c r="J1613" s="19" t="s">
        <v>1007</v>
      </c>
      <c r="K1613" s="20">
        <f>J1612*1</f>
        <v>2</v>
      </c>
      <c r="L1613" s="18">
        <v>2353.86</v>
      </c>
      <c r="M1613" s="20">
        <f>ROUND(K1613*L1613,2)</f>
        <v>4707.72</v>
      </c>
    </row>
    <row r="1614" spans="1:13" ht="1.05" customHeight="1" x14ac:dyDescent="0.3">
      <c r="A1614" s="21"/>
      <c r="B1614" s="21"/>
      <c r="C1614" s="21"/>
      <c r="D1614" s="27"/>
      <c r="E1614" s="21"/>
      <c r="F1614" s="21"/>
      <c r="G1614" s="21"/>
      <c r="H1614" s="21"/>
      <c r="I1614" s="21"/>
      <c r="J1614" s="21"/>
      <c r="K1614" s="21"/>
      <c r="L1614" s="21"/>
      <c r="M1614" s="21"/>
    </row>
    <row r="1615" spans="1:13" ht="21.6" x14ac:dyDescent="0.3">
      <c r="A1615" s="12" t="s">
        <v>1008</v>
      </c>
      <c r="B1615" s="13" t="s">
        <v>22</v>
      </c>
      <c r="C1615" s="13" t="s">
        <v>217</v>
      </c>
      <c r="D1615" s="16" t="s">
        <v>1009</v>
      </c>
      <c r="E1615" s="14"/>
      <c r="F1615" s="14"/>
      <c r="G1615" s="14"/>
      <c r="H1615" s="14"/>
      <c r="I1615" s="14"/>
      <c r="J1615" s="14"/>
      <c r="K1615" s="15">
        <f>K1618</f>
        <v>1</v>
      </c>
      <c r="L1615" s="15">
        <f>L1618</f>
        <v>770.13</v>
      </c>
      <c r="M1615" s="15">
        <f>M1618</f>
        <v>770.13</v>
      </c>
    </row>
    <row r="1616" spans="1:13" ht="32.4" x14ac:dyDescent="0.3">
      <c r="A1616" s="14"/>
      <c r="B1616" s="14"/>
      <c r="C1616" s="14"/>
      <c r="D1616" s="16" t="s">
        <v>1010</v>
      </c>
      <c r="E1616" s="14"/>
      <c r="F1616" s="14"/>
      <c r="G1616" s="14"/>
      <c r="H1616" s="14"/>
      <c r="I1616" s="14"/>
      <c r="J1616" s="14"/>
      <c r="K1616" s="14"/>
      <c r="L1616" s="14"/>
      <c r="M1616" s="14"/>
    </row>
    <row r="1617" spans="1:13" x14ac:dyDescent="0.3">
      <c r="A1617" s="14"/>
      <c r="B1617" s="14"/>
      <c r="C1617" s="13" t="s">
        <v>26</v>
      </c>
      <c r="D1617" s="26"/>
      <c r="E1617" s="13" t="s">
        <v>17</v>
      </c>
      <c r="F1617" s="17">
        <v>1</v>
      </c>
      <c r="G1617" s="18">
        <v>0</v>
      </c>
      <c r="H1617" s="18">
        <v>0</v>
      </c>
      <c r="I1617" s="18">
        <v>0</v>
      </c>
      <c r="J1617" s="15">
        <f>OR(F1617&lt;&gt;0,G1617&lt;&gt;0,H1617&lt;&gt;0,I1617&lt;&gt;0)*(F1617 + (F1617 = 0))*(G1617 + (G1617 = 0))*(H1617 + (H1617 = 0))*(I1617 + (I1617 = 0))</f>
        <v>1</v>
      </c>
      <c r="K1617" s="14"/>
      <c r="L1617" s="14"/>
      <c r="M1617" s="14"/>
    </row>
    <row r="1618" spans="1:13" x14ac:dyDescent="0.3">
      <c r="A1618" s="14"/>
      <c r="B1618" s="14"/>
      <c r="C1618" s="14"/>
      <c r="D1618" s="26"/>
      <c r="E1618" s="14"/>
      <c r="F1618" s="14"/>
      <c r="G1618" s="14"/>
      <c r="H1618" s="14"/>
      <c r="I1618" s="14"/>
      <c r="J1618" s="19" t="s">
        <v>1011</v>
      </c>
      <c r="K1618" s="20">
        <f>J1617*1</f>
        <v>1</v>
      </c>
      <c r="L1618" s="18">
        <v>770.13</v>
      </c>
      <c r="M1618" s="20">
        <f>ROUND(K1618*L1618,2)</f>
        <v>770.13</v>
      </c>
    </row>
    <row r="1619" spans="1:13" ht="1.05" customHeight="1" x14ac:dyDescent="0.3">
      <c r="A1619" s="21"/>
      <c r="B1619" s="21"/>
      <c r="C1619" s="21"/>
      <c r="D1619" s="27"/>
      <c r="E1619" s="21"/>
      <c r="F1619" s="21"/>
      <c r="G1619" s="21"/>
      <c r="H1619" s="21"/>
      <c r="I1619" s="21"/>
      <c r="J1619" s="21"/>
      <c r="K1619" s="21"/>
      <c r="L1619" s="21"/>
      <c r="M1619" s="21"/>
    </row>
    <row r="1620" spans="1:13" x14ac:dyDescent="0.3">
      <c r="A1620" s="12" t="s">
        <v>1012</v>
      </c>
      <c r="B1620" s="13" t="s">
        <v>22</v>
      </c>
      <c r="C1620" s="13" t="s">
        <v>217</v>
      </c>
      <c r="D1620" s="16" t="s">
        <v>1013</v>
      </c>
      <c r="E1620" s="14"/>
      <c r="F1620" s="14"/>
      <c r="G1620" s="14"/>
      <c r="H1620" s="14"/>
      <c r="I1620" s="14"/>
      <c r="J1620" s="14"/>
      <c r="K1620" s="15">
        <f>K1624</f>
        <v>5</v>
      </c>
      <c r="L1620" s="15">
        <f>L1624</f>
        <v>409.91</v>
      </c>
      <c r="M1620" s="15">
        <f>M1624</f>
        <v>2049.5500000000002</v>
      </c>
    </row>
    <row r="1621" spans="1:13" ht="43.2" x14ac:dyDescent="0.3">
      <c r="A1621" s="14"/>
      <c r="B1621" s="14"/>
      <c r="C1621" s="14"/>
      <c r="D1621" s="16" t="s">
        <v>1014</v>
      </c>
      <c r="E1621" s="14"/>
      <c r="F1621" s="14"/>
      <c r="G1621" s="14"/>
      <c r="H1621" s="14"/>
      <c r="I1621" s="14"/>
      <c r="J1621" s="14"/>
      <c r="K1621" s="14"/>
      <c r="L1621" s="14"/>
      <c r="M1621" s="14"/>
    </row>
    <row r="1622" spans="1:13" x14ac:dyDescent="0.3">
      <c r="A1622" s="14"/>
      <c r="B1622" s="14"/>
      <c r="C1622" s="13" t="s">
        <v>26</v>
      </c>
      <c r="D1622" s="26"/>
      <c r="E1622" s="13" t="s">
        <v>916</v>
      </c>
      <c r="F1622" s="17">
        <v>5</v>
      </c>
      <c r="G1622" s="18">
        <v>0</v>
      </c>
      <c r="H1622" s="18">
        <v>0</v>
      </c>
      <c r="I1622" s="18">
        <v>0</v>
      </c>
      <c r="J1622" s="15">
        <f>OR(F1622&lt;&gt;0,G1622&lt;&gt;0,H1622&lt;&gt;0,I1622&lt;&gt;0)*(F1622 + (F1622 = 0))*(G1622 + (G1622 = 0))*(H1622 + (H1622 = 0))*(I1622 + (I1622 = 0))</f>
        <v>5</v>
      </c>
      <c r="K1622" s="14"/>
      <c r="L1622" s="14"/>
      <c r="M1622" s="14"/>
    </row>
    <row r="1623" spans="1:13" x14ac:dyDescent="0.3">
      <c r="A1623" s="14"/>
      <c r="B1623" s="14"/>
      <c r="C1623" s="13" t="s">
        <v>26</v>
      </c>
      <c r="D1623" s="26"/>
      <c r="E1623" s="13" t="s">
        <v>17</v>
      </c>
      <c r="F1623" s="17"/>
      <c r="G1623" s="18"/>
      <c r="H1623" s="18"/>
      <c r="I1623" s="18"/>
      <c r="J1623" s="15">
        <f>OR(F1623&lt;&gt;0,G1623&lt;&gt;0,H1623&lt;&gt;0,I1623&lt;&gt;0)*(F1623 + (F1623 = 0))*(G1623 + (G1623 = 0))*(H1623 + (H1623 = 0))*(I1623 + (I1623 = 0))</f>
        <v>0</v>
      </c>
      <c r="K1623" s="14"/>
      <c r="L1623" s="14"/>
      <c r="M1623" s="14"/>
    </row>
    <row r="1624" spans="1:13" x14ac:dyDescent="0.3">
      <c r="A1624" s="14"/>
      <c r="B1624" s="14"/>
      <c r="C1624" s="14"/>
      <c r="D1624" s="26"/>
      <c r="E1624" s="14"/>
      <c r="F1624" s="14"/>
      <c r="G1624" s="14"/>
      <c r="H1624" s="14"/>
      <c r="I1624" s="14"/>
      <c r="J1624" s="19" t="s">
        <v>1015</v>
      </c>
      <c r="K1624" s="20">
        <f>SUM(J1622:J1623)*1</f>
        <v>5</v>
      </c>
      <c r="L1624" s="18">
        <v>409.91</v>
      </c>
      <c r="M1624" s="20">
        <f>ROUND(K1624*L1624,2)</f>
        <v>2049.5500000000002</v>
      </c>
    </row>
    <row r="1625" spans="1:13" ht="1.05" customHeight="1" x14ac:dyDescent="0.3">
      <c r="A1625" s="21"/>
      <c r="B1625" s="21"/>
      <c r="C1625" s="21"/>
      <c r="D1625" s="27"/>
      <c r="E1625" s="21"/>
      <c r="F1625" s="21"/>
      <c r="G1625" s="21"/>
      <c r="H1625" s="21"/>
      <c r="I1625" s="21"/>
      <c r="J1625" s="21"/>
      <c r="K1625" s="21"/>
      <c r="L1625" s="21"/>
      <c r="M1625" s="21"/>
    </row>
    <row r="1626" spans="1:13" x14ac:dyDescent="0.3">
      <c r="A1626" s="12" t="s">
        <v>1016</v>
      </c>
      <c r="B1626" s="13" t="s">
        <v>22</v>
      </c>
      <c r="C1626" s="13" t="s">
        <v>217</v>
      </c>
      <c r="D1626" s="16" t="s">
        <v>1017</v>
      </c>
      <c r="E1626" s="14"/>
      <c r="F1626" s="14"/>
      <c r="G1626" s="14"/>
      <c r="H1626" s="14"/>
      <c r="I1626" s="14"/>
      <c r="J1626" s="14"/>
      <c r="K1626" s="15">
        <f>K1630</f>
        <v>5</v>
      </c>
      <c r="L1626" s="15">
        <f>L1630</f>
        <v>229.8</v>
      </c>
      <c r="M1626" s="15">
        <f>M1630</f>
        <v>1149</v>
      </c>
    </row>
    <row r="1627" spans="1:13" ht="32.4" x14ac:dyDescent="0.3">
      <c r="A1627" s="14"/>
      <c r="B1627" s="14"/>
      <c r="C1627" s="14"/>
      <c r="D1627" s="16" t="s">
        <v>1018</v>
      </c>
      <c r="E1627" s="14"/>
      <c r="F1627" s="14"/>
      <c r="G1627" s="14"/>
      <c r="H1627" s="14"/>
      <c r="I1627" s="14"/>
      <c r="J1627" s="14"/>
      <c r="K1627" s="14"/>
      <c r="L1627" s="14"/>
      <c r="M1627" s="14"/>
    </row>
    <row r="1628" spans="1:13" x14ac:dyDescent="0.3">
      <c r="A1628" s="14"/>
      <c r="B1628" s="14"/>
      <c r="C1628" s="13" t="s">
        <v>26</v>
      </c>
      <c r="D1628" s="26"/>
      <c r="E1628" s="13" t="s">
        <v>1019</v>
      </c>
      <c r="F1628" s="17">
        <v>5</v>
      </c>
      <c r="G1628" s="18">
        <v>0</v>
      </c>
      <c r="H1628" s="18">
        <v>0</v>
      </c>
      <c r="I1628" s="18">
        <v>0</v>
      </c>
      <c r="J1628" s="15">
        <f>OR(F1628&lt;&gt;0,G1628&lt;&gt;0,H1628&lt;&gt;0,I1628&lt;&gt;0)*(F1628 + (F1628 = 0))*(G1628 + (G1628 = 0))*(H1628 + (H1628 = 0))*(I1628 + (I1628 = 0))</f>
        <v>5</v>
      </c>
      <c r="K1628" s="14"/>
      <c r="L1628" s="14"/>
      <c r="M1628" s="14"/>
    </row>
    <row r="1629" spans="1:13" x14ac:dyDescent="0.3">
      <c r="A1629" s="14"/>
      <c r="B1629" s="14"/>
      <c r="C1629" s="13" t="s">
        <v>26</v>
      </c>
      <c r="D1629" s="26"/>
      <c r="E1629" s="13" t="s">
        <v>17</v>
      </c>
      <c r="F1629" s="17"/>
      <c r="G1629" s="18"/>
      <c r="H1629" s="18"/>
      <c r="I1629" s="18"/>
      <c r="J1629" s="15">
        <f>OR(F1629&lt;&gt;0,G1629&lt;&gt;0,H1629&lt;&gt;0,I1629&lt;&gt;0)*(F1629 + (F1629 = 0))*(G1629 + (G1629 = 0))*(H1629 + (H1629 = 0))*(I1629 + (I1629 = 0))</f>
        <v>0</v>
      </c>
      <c r="K1629" s="14"/>
      <c r="L1629" s="14"/>
      <c r="M1629" s="14"/>
    </row>
    <row r="1630" spans="1:13" x14ac:dyDescent="0.3">
      <c r="A1630" s="14"/>
      <c r="B1630" s="14"/>
      <c r="C1630" s="14"/>
      <c r="D1630" s="26"/>
      <c r="E1630" s="14"/>
      <c r="F1630" s="14"/>
      <c r="G1630" s="14"/>
      <c r="H1630" s="14"/>
      <c r="I1630" s="14"/>
      <c r="J1630" s="19" t="s">
        <v>1020</v>
      </c>
      <c r="K1630" s="20">
        <f>SUM(J1628:J1629)*1</f>
        <v>5</v>
      </c>
      <c r="L1630" s="18">
        <v>229.8</v>
      </c>
      <c r="M1630" s="20">
        <f>ROUND(K1630*L1630,2)</f>
        <v>1149</v>
      </c>
    </row>
    <row r="1631" spans="1:13" ht="1.05" customHeight="1" x14ac:dyDescent="0.3">
      <c r="A1631" s="21"/>
      <c r="B1631" s="21"/>
      <c r="C1631" s="21"/>
      <c r="D1631" s="27"/>
      <c r="E1631" s="21"/>
      <c r="F1631" s="21"/>
      <c r="G1631" s="21"/>
      <c r="H1631" s="21"/>
      <c r="I1631" s="21"/>
      <c r="J1631" s="21"/>
      <c r="K1631" s="21"/>
      <c r="L1631" s="21"/>
      <c r="M1631" s="21"/>
    </row>
    <row r="1632" spans="1:13" x14ac:dyDescent="0.3">
      <c r="A1632" s="12" t="s">
        <v>1021</v>
      </c>
      <c r="B1632" s="13" t="s">
        <v>22</v>
      </c>
      <c r="C1632" s="13" t="s">
        <v>217</v>
      </c>
      <c r="D1632" s="16" t="s">
        <v>1022</v>
      </c>
      <c r="E1632" s="14"/>
      <c r="F1632" s="14"/>
      <c r="G1632" s="14"/>
      <c r="H1632" s="14"/>
      <c r="I1632" s="14"/>
      <c r="J1632" s="14"/>
      <c r="K1632" s="15">
        <f>K1638</f>
        <v>5</v>
      </c>
      <c r="L1632" s="15">
        <f>L1638</f>
        <v>40</v>
      </c>
      <c r="M1632" s="15">
        <f>M1638</f>
        <v>200</v>
      </c>
    </row>
    <row r="1633" spans="1:13" ht="64.8" x14ac:dyDescent="0.3">
      <c r="A1633" s="14"/>
      <c r="B1633" s="14"/>
      <c r="C1633" s="14"/>
      <c r="D1633" s="16" t="s">
        <v>1023</v>
      </c>
      <c r="E1633" s="14"/>
      <c r="F1633" s="14"/>
      <c r="G1633" s="14"/>
      <c r="H1633" s="14"/>
      <c r="I1633" s="14"/>
      <c r="J1633" s="14"/>
      <c r="K1633" s="14"/>
      <c r="L1633" s="14"/>
      <c r="M1633" s="14"/>
    </row>
    <row r="1634" spans="1:13" x14ac:dyDescent="0.3">
      <c r="A1634" s="14"/>
      <c r="B1634" s="14"/>
      <c r="C1634" s="13" t="s">
        <v>26</v>
      </c>
      <c r="D1634" s="26"/>
      <c r="E1634" s="13" t="s">
        <v>928</v>
      </c>
      <c r="F1634" s="17">
        <v>2</v>
      </c>
      <c r="G1634" s="18">
        <v>0</v>
      </c>
      <c r="H1634" s="18">
        <v>0</v>
      </c>
      <c r="I1634" s="18">
        <v>0</v>
      </c>
      <c r="J1634" s="15">
        <f>OR(F1634&lt;&gt;0,G1634&lt;&gt;0,H1634&lt;&gt;0,I1634&lt;&gt;0)*(F1634 + (F1634 = 0))*(G1634 + (G1634 = 0))*(H1634 + (H1634 = 0))*(I1634 + (I1634 = 0))</f>
        <v>2</v>
      </c>
      <c r="K1634" s="14"/>
      <c r="L1634" s="14"/>
      <c r="M1634" s="14"/>
    </row>
    <row r="1635" spans="1:13" x14ac:dyDescent="0.3">
      <c r="A1635" s="14"/>
      <c r="B1635" s="14"/>
      <c r="C1635" s="13" t="s">
        <v>26</v>
      </c>
      <c r="D1635" s="26"/>
      <c r="E1635" s="13" t="s">
        <v>1024</v>
      </c>
      <c r="F1635" s="17">
        <v>1</v>
      </c>
      <c r="G1635" s="18">
        <v>0</v>
      </c>
      <c r="H1635" s="18">
        <v>0</v>
      </c>
      <c r="I1635" s="18">
        <v>0</v>
      </c>
      <c r="J1635" s="15">
        <f>OR(F1635&lt;&gt;0,G1635&lt;&gt;0,H1635&lt;&gt;0,I1635&lt;&gt;0)*(F1635 + (F1635 = 0))*(G1635 + (G1635 = 0))*(H1635 + (H1635 = 0))*(I1635 + (I1635 = 0))</f>
        <v>1</v>
      </c>
      <c r="K1635" s="14"/>
      <c r="L1635" s="14"/>
      <c r="M1635" s="14"/>
    </row>
    <row r="1636" spans="1:13" x14ac:dyDescent="0.3">
      <c r="A1636" s="14"/>
      <c r="B1636" s="14"/>
      <c r="C1636" s="13" t="s">
        <v>26</v>
      </c>
      <c r="D1636" s="26"/>
      <c r="E1636" s="13" t="s">
        <v>942</v>
      </c>
      <c r="F1636" s="17">
        <v>2</v>
      </c>
      <c r="G1636" s="18">
        <v>0</v>
      </c>
      <c r="H1636" s="18">
        <v>0</v>
      </c>
      <c r="I1636" s="18">
        <v>0</v>
      </c>
      <c r="J1636" s="15">
        <f>OR(F1636&lt;&gt;0,G1636&lt;&gt;0,H1636&lt;&gt;0,I1636&lt;&gt;0)*(F1636 + (F1636 = 0))*(G1636 + (G1636 = 0))*(H1636 + (H1636 = 0))*(I1636 + (I1636 = 0))</f>
        <v>2</v>
      </c>
      <c r="K1636" s="14"/>
      <c r="L1636" s="14"/>
      <c r="M1636" s="14"/>
    </row>
    <row r="1637" spans="1:13" x14ac:dyDescent="0.3">
      <c r="A1637" s="14"/>
      <c r="B1637" s="14"/>
      <c r="C1637" s="13" t="s">
        <v>26</v>
      </c>
      <c r="D1637" s="26"/>
      <c r="E1637" s="13" t="s">
        <v>17</v>
      </c>
      <c r="F1637" s="17"/>
      <c r="G1637" s="18"/>
      <c r="H1637" s="18"/>
      <c r="I1637" s="18"/>
      <c r="J1637" s="15">
        <f>OR(F1637&lt;&gt;0,G1637&lt;&gt;0,H1637&lt;&gt;0,I1637&lt;&gt;0)*(F1637 + (F1637 = 0))*(G1637 + (G1637 = 0))*(H1637 + (H1637 = 0))*(I1637 + (I1637 = 0))</f>
        <v>0</v>
      </c>
      <c r="K1637" s="14"/>
      <c r="L1637" s="14"/>
      <c r="M1637" s="14"/>
    </row>
    <row r="1638" spans="1:13" x14ac:dyDescent="0.3">
      <c r="A1638" s="14"/>
      <c r="B1638" s="14"/>
      <c r="C1638" s="14"/>
      <c r="D1638" s="26"/>
      <c r="E1638" s="14"/>
      <c r="F1638" s="14"/>
      <c r="G1638" s="14"/>
      <c r="H1638" s="14"/>
      <c r="I1638" s="14"/>
      <c r="J1638" s="19" t="s">
        <v>1025</v>
      </c>
      <c r="K1638" s="20">
        <f>SUM(J1634:J1637)*1</f>
        <v>5</v>
      </c>
      <c r="L1638" s="18">
        <v>40</v>
      </c>
      <c r="M1638" s="20">
        <f>ROUND(K1638*L1638,2)</f>
        <v>200</v>
      </c>
    </row>
    <row r="1639" spans="1:13" ht="1.05" customHeight="1" x14ac:dyDescent="0.3">
      <c r="A1639" s="21"/>
      <c r="B1639" s="21"/>
      <c r="C1639" s="21"/>
      <c r="D1639" s="27"/>
      <c r="E1639" s="21"/>
      <c r="F1639" s="21"/>
      <c r="G1639" s="21"/>
      <c r="H1639" s="21"/>
      <c r="I1639" s="21"/>
      <c r="J1639" s="21"/>
      <c r="K1639" s="21"/>
      <c r="L1639" s="21"/>
      <c r="M1639" s="21"/>
    </row>
    <row r="1640" spans="1:13" x14ac:dyDescent="0.3">
      <c r="A1640" s="12" t="s">
        <v>1026</v>
      </c>
      <c r="B1640" s="13" t="s">
        <v>22</v>
      </c>
      <c r="C1640" s="13" t="s">
        <v>217</v>
      </c>
      <c r="D1640" s="16" t="s">
        <v>1027</v>
      </c>
      <c r="E1640" s="14"/>
      <c r="F1640" s="14"/>
      <c r="G1640" s="14"/>
      <c r="H1640" s="14"/>
      <c r="I1640" s="14"/>
      <c r="J1640" s="14"/>
      <c r="K1640" s="15">
        <f>K1646</f>
        <v>6</v>
      </c>
      <c r="L1640" s="15">
        <f>L1646</f>
        <v>149.06</v>
      </c>
      <c r="M1640" s="15">
        <f>M1646</f>
        <v>894.36</v>
      </c>
    </row>
    <row r="1641" spans="1:13" ht="86.4" x14ac:dyDescent="0.3">
      <c r="A1641" s="14"/>
      <c r="B1641" s="14"/>
      <c r="C1641" s="14"/>
      <c r="D1641" s="16" t="s">
        <v>1028</v>
      </c>
      <c r="E1641" s="14"/>
      <c r="F1641" s="14"/>
      <c r="G1641" s="14"/>
      <c r="H1641" s="14"/>
      <c r="I1641" s="14"/>
      <c r="J1641" s="14"/>
      <c r="K1641" s="14"/>
      <c r="L1641" s="14"/>
      <c r="M1641" s="14"/>
    </row>
    <row r="1642" spans="1:13" x14ac:dyDescent="0.3">
      <c r="A1642" s="14"/>
      <c r="B1642" s="14"/>
      <c r="C1642" s="13" t="s">
        <v>26</v>
      </c>
      <c r="D1642" s="26"/>
      <c r="E1642" s="13" t="s">
        <v>1029</v>
      </c>
      <c r="F1642" s="17">
        <v>2</v>
      </c>
      <c r="G1642" s="18">
        <v>0</v>
      </c>
      <c r="H1642" s="18">
        <v>0</v>
      </c>
      <c r="I1642" s="18">
        <v>0</v>
      </c>
      <c r="J1642" s="15">
        <f>OR(F1642&lt;&gt;0,G1642&lt;&gt;0,H1642&lt;&gt;0,I1642&lt;&gt;0)*(F1642 + (F1642 = 0))*(G1642 + (G1642 = 0))*(H1642 + (H1642 = 0))*(I1642 + (I1642 = 0))</f>
        <v>2</v>
      </c>
      <c r="K1642" s="14"/>
      <c r="L1642" s="14"/>
      <c r="M1642" s="14"/>
    </row>
    <row r="1643" spans="1:13" x14ac:dyDescent="0.3">
      <c r="A1643" s="14"/>
      <c r="B1643" s="14"/>
      <c r="C1643" s="13" t="s">
        <v>26</v>
      </c>
      <c r="D1643" s="26"/>
      <c r="E1643" s="13" t="s">
        <v>1030</v>
      </c>
      <c r="F1643" s="17">
        <v>2</v>
      </c>
      <c r="G1643" s="18">
        <v>0</v>
      </c>
      <c r="H1643" s="18">
        <v>0</v>
      </c>
      <c r="I1643" s="18">
        <v>0</v>
      </c>
      <c r="J1643" s="15">
        <f>OR(F1643&lt;&gt;0,G1643&lt;&gt;0,H1643&lt;&gt;0,I1643&lt;&gt;0)*(F1643 + (F1643 = 0))*(G1643 + (G1643 = 0))*(H1643 + (H1643 = 0))*(I1643 + (I1643 = 0))</f>
        <v>2</v>
      </c>
      <c r="K1643" s="14"/>
      <c r="L1643" s="14"/>
      <c r="M1643" s="14"/>
    </row>
    <row r="1644" spans="1:13" x14ac:dyDescent="0.3">
      <c r="A1644" s="14"/>
      <c r="B1644" s="14"/>
      <c r="C1644" s="13" t="s">
        <v>26</v>
      </c>
      <c r="D1644" s="26"/>
      <c r="E1644" s="13" t="s">
        <v>1031</v>
      </c>
      <c r="F1644" s="17"/>
      <c r="G1644" s="18"/>
      <c r="H1644" s="18"/>
      <c r="I1644" s="18"/>
      <c r="J1644" s="15">
        <f>OR(F1644&lt;&gt;0,G1644&lt;&gt;0,H1644&lt;&gt;0,I1644&lt;&gt;0)*(F1644 + (F1644 = 0))*(G1644 + (G1644 = 0))*(H1644 + (H1644 = 0))*(I1644 + (I1644 = 0))</f>
        <v>0</v>
      </c>
      <c r="K1644" s="14"/>
      <c r="L1644" s="14"/>
      <c r="M1644" s="14"/>
    </row>
    <row r="1645" spans="1:13" x14ac:dyDescent="0.3">
      <c r="A1645" s="14"/>
      <c r="B1645" s="14"/>
      <c r="C1645" s="13" t="s">
        <v>26</v>
      </c>
      <c r="D1645" s="26"/>
      <c r="E1645" s="13" t="s">
        <v>1031</v>
      </c>
      <c r="F1645" s="17">
        <v>2</v>
      </c>
      <c r="G1645" s="18">
        <v>0</v>
      </c>
      <c r="H1645" s="18">
        <v>0</v>
      </c>
      <c r="I1645" s="18">
        <v>0</v>
      </c>
      <c r="J1645" s="15">
        <f>OR(F1645&lt;&gt;0,G1645&lt;&gt;0,H1645&lt;&gt;0,I1645&lt;&gt;0)*(F1645 + (F1645 = 0))*(G1645 + (G1645 = 0))*(H1645 + (H1645 = 0))*(I1645 + (I1645 = 0))</f>
        <v>2</v>
      </c>
      <c r="K1645" s="14"/>
      <c r="L1645" s="14"/>
      <c r="M1645" s="14"/>
    </row>
    <row r="1646" spans="1:13" x14ac:dyDescent="0.3">
      <c r="A1646" s="14"/>
      <c r="B1646" s="14"/>
      <c r="C1646" s="14"/>
      <c r="D1646" s="26"/>
      <c r="E1646" s="14"/>
      <c r="F1646" s="14"/>
      <c r="G1646" s="14"/>
      <c r="H1646" s="14"/>
      <c r="I1646" s="14"/>
      <c r="J1646" s="19" t="s">
        <v>1032</v>
      </c>
      <c r="K1646" s="20">
        <f>SUM(J1642:J1645)*1</f>
        <v>6</v>
      </c>
      <c r="L1646" s="18">
        <v>149.06</v>
      </c>
      <c r="M1646" s="20">
        <f>ROUND(K1646*L1646,2)</f>
        <v>894.36</v>
      </c>
    </row>
    <row r="1647" spans="1:13" ht="1.05" customHeight="1" x14ac:dyDescent="0.3">
      <c r="A1647" s="21"/>
      <c r="B1647" s="21"/>
      <c r="C1647" s="21"/>
      <c r="D1647" s="27"/>
      <c r="E1647" s="21"/>
      <c r="F1647" s="21"/>
      <c r="G1647" s="21"/>
      <c r="H1647" s="21"/>
      <c r="I1647" s="21"/>
      <c r="J1647" s="21"/>
      <c r="K1647" s="21"/>
      <c r="L1647" s="21"/>
      <c r="M1647" s="21"/>
    </row>
    <row r="1648" spans="1:13" ht="21.6" x14ac:dyDescent="0.3">
      <c r="A1648" s="12" t="s">
        <v>1033</v>
      </c>
      <c r="B1648" s="13" t="s">
        <v>22</v>
      </c>
      <c r="C1648" s="13" t="s">
        <v>217</v>
      </c>
      <c r="D1648" s="16" t="s">
        <v>1034</v>
      </c>
      <c r="E1648" s="14"/>
      <c r="F1648" s="14"/>
      <c r="G1648" s="14"/>
      <c r="H1648" s="14"/>
      <c r="I1648" s="14"/>
      <c r="J1648" s="14"/>
      <c r="K1648" s="15">
        <f>K1652</f>
        <v>1</v>
      </c>
      <c r="L1648" s="15">
        <f>L1652</f>
        <v>782.55</v>
      </c>
      <c r="M1648" s="15">
        <f>M1652</f>
        <v>782.55</v>
      </c>
    </row>
    <row r="1649" spans="1:13" ht="54" x14ac:dyDescent="0.3">
      <c r="A1649" s="14"/>
      <c r="B1649" s="14"/>
      <c r="C1649" s="14"/>
      <c r="D1649" s="16" t="s">
        <v>1035</v>
      </c>
      <c r="E1649" s="14"/>
      <c r="F1649" s="14"/>
      <c r="G1649" s="14"/>
      <c r="H1649" s="14"/>
      <c r="I1649" s="14"/>
      <c r="J1649" s="14"/>
      <c r="K1649" s="14"/>
      <c r="L1649" s="14"/>
      <c r="M1649" s="14"/>
    </row>
    <row r="1650" spans="1:13" x14ac:dyDescent="0.3">
      <c r="A1650" s="14"/>
      <c r="B1650" s="14"/>
      <c r="C1650" s="13" t="s">
        <v>26</v>
      </c>
      <c r="D1650" s="26"/>
      <c r="E1650" s="13" t="s">
        <v>17</v>
      </c>
      <c r="F1650" s="17">
        <v>1</v>
      </c>
      <c r="G1650" s="18">
        <v>0</v>
      </c>
      <c r="H1650" s="18">
        <v>0</v>
      </c>
      <c r="I1650" s="18">
        <v>0</v>
      </c>
      <c r="J1650" s="15">
        <f>OR(F1650&lt;&gt;0,G1650&lt;&gt;0,H1650&lt;&gt;0,I1650&lt;&gt;0)*(F1650 + (F1650 = 0))*(G1650 + (G1650 = 0))*(H1650 + (H1650 = 0))*(I1650 + (I1650 = 0))</f>
        <v>1</v>
      </c>
      <c r="K1650" s="14"/>
      <c r="L1650" s="14"/>
      <c r="M1650" s="14"/>
    </row>
    <row r="1651" spans="1:13" x14ac:dyDescent="0.3">
      <c r="A1651" s="14"/>
      <c r="B1651" s="14"/>
      <c r="C1651" s="13" t="s">
        <v>26</v>
      </c>
      <c r="D1651" s="26"/>
      <c r="E1651" s="13" t="s">
        <v>17</v>
      </c>
      <c r="F1651" s="17"/>
      <c r="G1651" s="18"/>
      <c r="H1651" s="18"/>
      <c r="I1651" s="18"/>
      <c r="J1651" s="15">
        <f>OR(F1651&lt;&gt;0,G1651&lt;&gt;0,H1651&lt;&gt;0,I1651&lt;&gt;0)*(F1651 + (F1651 = 0))*(G1651 + (G1651 = 0))*(H1651 + (H1651 = 0))*(I1651 + (I1651 = 0))</f>
        <v>0</v>
      </c>
      <c r="K1651" s="14"/>
      <c r="L1651" s="14"/>
      <c r="M1651" s="14"/>
    </row>
    <row r="1652" spans="1:13" x14ac:dyDescent="0.3">
      <c r="A1652" s="14"/>
      <c r="B1652" s="14"/>
      <c r="C1652" s="14"/>
      <c r="D1652" s="26"/>
      <c r="E1652" s="14"/>
      <c r="F1652" s="14"/>
      <c r="G1652" s="14"/>
      <c r="H1652" s="14"/>
      <c r="I1652" s="14"/>
      <c r="J1652" s="19" t="s">
        <v>1036</v>
      </c>
      <c r="K1652" s="20">
        <f>SUM(J1650:J1651)*1</f>
        <v>1</v>
      </c>
      <c r="L1652" s="18">
        <v>782.55</v>
      </c>
      <c r="M1652" s="20">
        <f>ROUND(K1652*L1652,2)</f>
        <v>782.55</v>
      </c>
    </row>
    <row r="1653" spans="1:13" ht="1.05" customHeight="1" x14ac:dyDescent="0.3">
      <c r="A1653" s="21"/>
      <c r="B1653" s="21"/>
      <c r="C1653" s="21"/>
      <c r="D1653" s="27"/>
      <c r="E1653" s="21"/>
      <c r="F1653" s="21"/>
      <c r="G1653" s="21"/>
      <c r="H1653" s="21"/>
      <c r="I1653" s="21"/>
      <c r="J1653" s="21"/>
      <c r="K1653" s="21"/>
      <c r="L1653" s="21"/>
      <c r="M1653" s="21"/>
    </row>
    <row r="1654" spans="1:13" x14ac:dyDescent="0.3">
      <c r="A1654" s="12" t="s">
        <v>1037</v>
      </c>
      <c r="B1654" s="13" t="s">
        <v>22</v>
      </c>
      <c r="C1654" s="13" t="s">
        <v>217</v>
      </c>
      <c r="D1654" s="16" t="s">
        <v>1038</v>
      </c>
      <c r="E1654" s="14"/>
      <c r="F1654" s="14"/>
      <c r="G1654" s="14"/>
      <c r="H1654" s="14"/>
      <c r="I1654" s="14"/>
      <c r="J1654" s="14"/>
      <c r="K1654" s="15">
        <f>K1657</f>
        <v>1</v>
      </c>
      <c r="L1654" s="15">
        <f>L1657</f>
        <v>173.9</v>
      </c>
      <c r="M1654" s="15">
        <f>M1657</f>
        <v>173.9</v>
      </c>
    </row>
    <row r="1655" spans="1:13" ht="75.599999999999994" x14ac:dyDescent="0.3">
      <c r="A1655" s="14"/>
      <c r="B1655" s="14"/>
      <c r="C1655" s="14"/>
      <c r="D1655" s="16" t="s">
        <v>1039</v>
      </c>
      <c r="E1655" s="14"/>
      <c r="F1655" s="14"/>
      <c r="G1655" s="14"/>
      <c r="H1655" s="14"/>
      <c r="I1655" s="14"/>
      <c r="J1655" s="14"/>
      <c r="K1655" s="14"/>
      <c r="L1655" s="14"/>
      <c r="M1655" s="14"/>
    </row>
    <row r="1656" spans="1:13" x14ac:dyDescent="0.3">
      <c r="A1656" s="14"/>
      <c r="B1656" s="14"/>
      <c r="C1656" s="13" t="s">
        <v>26</v>
      </c>
      <c r="D1656" s="26"/>
      <c r="E1656" s="13" t="s">
        <v>17</v>
      </c>
      <c r="F1656" s="17">
        <v>1</v>
      </c>
      <c r="G1656" s="18">
        <v>0</v>
      </c>
      <c r="H1656" s="18">
        <v>0</v>
      </c>
      <c r="I1656" s="18">
        <v>0</v>
      </c>
      <c r="J1656" s="15">
        <f>OR(F1656&lt;&gt;0,G1656&lt;&gt;0,H1656&lt;&gt;0,I1656&lt;&gt;0)*(F1656 + (F1656 = 0))*(G1656 + (G1656 = 0))*(H1656 + (H1656 = 0))*(I1656 + (I1656 = 0))</f>
        <v>1</v>
      </c>
      <c r="K1656" s="14"/>
      <c r="L1656" s="14"/>
      <c r="M1656" s="14"/>
    </row>
    <row r="1657" spans="1:13" x14ac:dyDescent="0.3">
      <c r="A1657" s="14"/>
      <c r="B1657" s="14"/>
      <c r="C1657" s="14"/>
      <c r="D1657" s="26"/>
      <c r="E1657" s="14"/>
      <c r="F1657" s="14"/>
      <c r="G1657" s="14"/>
      <c r="H1657" s="14"/>
      <c r="I1657" s="14"/>
      <c r="J1657" s="19" t="s">
        <v>1040</v>
      </c>
      <c r="K1657" s="20">
        <f>J1656*1</f>
        <v>1</v>
      </c>
      <c r="L1657" s="18">
        <v>173.9</v>
      </c>
      <c r="M1657" s="20">
        <f>ROUND(K1657*L1657,2)</f>
        <v>173.9</v>
      </c>
    </row>
    <row r="1658" spans="1:13" ht="1.05" customHeight="1" x14ac:dyDescent="0.3">
      <c r="A1658" s="21"/>
      <c r="B1658" s="21"/>
      <c r="C1658" s="21"/>
      <c r="D1658" s="27"/>
      <c r="E1658" s="21"/>
      <c r="F1658" s="21"/>
      <c r="G1658" s="21"/>
      <c r="H1658" s="21"/>
      <c r="I1658" s="21"/>
      <c r="J1658" s="21"/>
      <c r="K1658" s="21"/>
      <c r="L1658" s="21"/>
      <c r="M1658" s="21"/>
    </row>
    <row r="1659" spans="1:13" ht="21.6" x14ac:dyDescent="0.3">
      <c r="A1659" s="12" t="s">
        <v>1041</v>
      </c>
      <c r="B1659" s="13" t="s">
        <v>22</v>
      </c>
      <c r="C1659" s="13" t="s">
        <v>217</v>
      </c>
      <c r="D1659" s="16" t="s">
        <v>1042</v>
      </c>
      <c r="E1659" s="14"/>
      <c r="F1659" s="14"/>
      <c r="G1659" s="14"/>
      <c r="H1659" s="14"/>
      <c r="I1659" s="14"/>
      <c r="J1659" s="14"/>
      <c r="K1659" s="15">
        <f>K1662</f>
        <v>2</v>
      </c>
      <c r="L1659" s="15">
        <f>L1662</f>
        <v>43.48</v>
      </c>
      <c r="M1659" s="15">
        <f>M1662</f>
        <v>86.96</v>
      </c>
    </row>
    <row r="1660" spans="1:13" ht="97.2" x14ac:dyDescent="0.3">
      <c r="A1660" s="14"/>
      <c r="B1660" s="14"/>
      <c r="C1660" s="14"/>
      <c r="D1660" s="16" t="s">
        <v>1043</v>
      </c>
      <c r="E1660" s="14"/>
      <c r="F1660" s="14"/>
      <c r="G1660" s="14"/>
      <c r="H1660" s="14"/>
      <c r="I1660" s="14"/>
      <c r="J1660" s="14"/>
      <c r="K1660" s="14"/>
      <c r="L1660" s="14"/>
      <c r="M1660" s="14"/>
    </row>
    <row r="1661" spans="1:13" x14ac:dyDescent="0.3">
      <c r="A1661" s="14"/>
      <c r="B1661" s="14"/>
      <c r="C1661" s="13" t="s">
        <v>26</v>
      </c>
      <c r="D1661" s="26"/>
      <c r="E1661" s="13" t="s">
        <v>1044</v>
      </c>
      <c r="F1661" s="17">
        <v>2</v>
      </c>
      <c r="G1661" s="18">
        <v>0</v>
      </c>
      <c r="H1661" s="18">
        <v>0</v>
      </c>
      <c r="I1661" s="18">
        <v>0</v>
      </c>
      <c r="J1661" s="15">
        <f>OR(F1661&lt;&gt;0,G1661&lt;&gt;0,H1661&lt;&gt;0,I1661&lt;&gt;0)*(F1661 + (F1661 = 0))*(G1661 + (G1661 = 0))*(H1661 + (H1661 = 0))*(I1661 + (I1661 = 0))</f>
        <v>2</v>
      </c>
      <c r="K1661" s="14"/>
      <c r="L1661" s="14"/>
      <c r="M1661" s="14"/>
    </row>
    <row r="1662" spans="1:13" x14ac:dyDescent="0.3">
      <c r="A1662" s="14"/>
      <c r="B1662" s="14"/>
      <c r="C1662" s="14"/>
      <c r="D1662" s="26"/>
      <c r="E1662" s="14"/>
      <c r="F1662" s="14"/>
      <c r="G1662" s="14"/>
      <c r="H1662" s="14"/>
      <c r="I1662" s="14"/>
      <c r="J1662" s="19" t="s">
        <v>1045</v>
      </c>
      <c r="K1662" s="20">
        <f>J1661*1</f>
        <v>2</v>
      </c>
      <c r="L1662" s="18">
        <v>43.48</v>
      </c>
      <c r="M1662" s="20">
        <f>ROUND(K1662*L1662,2)</f>
        <v>86.96</v>
      </c>
    </row>
    <row r="1663" spans="1:13" ht="1.05" customHeight="1" x14ac:dyDescent="0.3">
      <c r="A1663" s="21"/>
      <c r="B1663" s="21"/>
      <c r="C1663" s="21"/>
      <c r="D1663" s="27"/>
      <c r="E1663" s="21"/>
      <c r="F1663" s="21"/>
      <c r="G1663" s="21"/>
      <c r="H1663" s="21"/>
      <c r="I1663" s="21"/>
      <c r="J1663" s="21"/>
      <c r="K1663" s="21"/>
      <c r="L1663" s="21"/>
      <c r="M1663" s="21"/>
    </row>
    <row r="1664" spans="1:13" x14ac:dyDescent="0.3">
      <c r="A1664" s="14"/>
      <c r="B1664" s="14"/>
      <c r="C1664" s="14"/>
      <c r="D1664" s="26"/>
      <c r="E1664" s="14"/>
      <c r="F1664" s="14"/>
      <c r="G1664" s="14"/>
      <c r="H1664" s="14"/>
      <c r="I1664" s="14"/>
      <c r="J1664" s="19" t="s">
        <v>1046</v>
      </c>
      <c r="K1664" s="18">
        <v>1</v>
      </c>
      <c r="L1664" s="20">
        <f>M1511+M1517+M1528+M1543+M1556+M1567+M1573+M1581+M1594+M1600+M1610+M1615+M1620+M1626+M1632+M1640+M1648+M1654+M1659</f>
        <v>15897.64</v>
      </c>
      <c r="M1664" s="20">
        <f>ROUND(K1664*L1664,2)</f>
        <v>15897.64</v>
      </c>
    </row>
    <row r="1665" spans="1:13" ht="1.05" customHeight="1" x14ac:dyDescent="0.3">
      <c r="A1665" s="21"/>
      <c r="B1665" s="21"/>
      <c r="C1665" s="21"/>
      <c r="D1665" s="27"/>
      <c r="E1665" s="21"/>
      <c r="F1665" s="21"/>
      <c r="G1665" s="21"/>
      <c r="H1665" s="21"/>
      <c r="I1665" s="21"/>
      <c r="J1665" s="21"/>
      <c r="K1665" s="21"/>
      <c r="L1665" s="21"/>
      <c r="M1665" s="21"/>
    </row>
    <row r="1666" spans="1:13" x14ac:dyDescent="0.3">
      <c r="A1666" s="9" t="s">
        <v>1047</v>
      </c>
      <c r="B1666" s="9" t="s">
        <v>16</v>
      </c>
      <c r="C1666" s="9" t="s">
        <v>17</v>
      </c>
      <c r="D1666" s="25" t="s">
        <v>1048</v>
      </c>
      <c r="E1666" s="10"/>
      <c r="F1666" s="10"/>
      <c r="G1666" s="10"/>
      <c r="H1666" s="10"/>
      <c r="I1666" s="10"/>
      <c r="J1666" s="10"/>
      <c r="K1666" s="11">
        <f>K1765</f>
        <v>1</v>
      </c>
      <c r="L1666" s="11">
        <f>L1765</f>
        <v>11585.62</v>
      </c>
      <c r="M1666" s="11">
        <f>M1765</f>
        <v>11585.62</v>
      </c>
    </row>
    <row r="1667" spans="1:13" x14ac:dyDescent="0.3">
      <c r="A1667" s="12" t="s">
        <v>1049</v>
      </c>
      <c r="B1667" s="13" t="s">
        <v>22</v>
      </c>
      <c r="C1667" s="13" t="s">
        <v>217</v>
      </c>
      <c r="D1667" s="16" t="s">
        <v>1050</v>
      </c>
      <c r="E1667" s="14"/>
      <c r="F1667" s="14"/>
      <c r="G1667" s="14"/>
      <c r="H1667" s="14"/>
      <c r="I1667" s="14"/>
      <c r="J1667" s="14"/>
      <c r="K1667" s="15">
        <f>K1674</f>
        <v>8</v>
      </c>
      <c r="L1667" s="15">
        <f>L1674</f>
        <v>89.43</v>
      </c>
      <c r="M1667" s="15">
        <f>M1674</f>
        <v>715.44</v>
      </c>
    </row>
    <row r="1668" spans="1:13" ht="75.599999999999994" x14ac:dyDescent="0.3">
      <c r="A1668" s="14"/>
      <c r="B1668" s="14"/>
      <c r="C1668" s="14"/>
      <c r="D1668" s="16" t="s">
        <v>1051</v>
      </c>
      <c r="E1668" s="14"/>
      <c r="F1668" s="14"/>
      <c r="G1668" s="14"/>
      <c r="H1668" s="14"/>
      <c r="I1668" s="14"/>
      <c r="J1668" s="14"/>
      <c r="K1668" s="14"/>
      <c r="L1668" s="14"/>
      <c r="M1668" s="14"/>
    </row>
    <row r="1669" spans="1:13" x14ac:dyDescent="0.3">
      <c r="A1669" s="14"/>
      <c r="B1669" s="14"/>
      <c r="C1669" s="13" t="s">
        <v>26</v>
      </c>
      <c r="D1669" s="26"/>
      <c r="E1669" s="13" t="s">
        <v>246</v>
      </c>
      <c r="F1669" s="17">
        <v>3</v>
      </c>
      <c r="G1669" s="18">
        <v>0</v>
      </c>
      <c r="H1669" s="18">
        <v>0</v>
      </c>
      <c r="I1669" s="18">
        <v>0</v>
      </c>
      <c r="J1669" s="15">
        <f>OR(F1669&lt;&gt;0,G1669&lt;&gt;0,H1669&lt;&gt;0,I1669&lt;&gt;0)*(F1669 + (F1669 = 0))*(G1669 + (G1669 = 0))*(H1669 + (H1669 = 0))*(I1669 + (I1669 = 0))</f>
        <v>3</v>
      </c>
      <c r="K1669" s="14"/>
      <c r="L1669" s="14"/>
      <c r="M1669" s="14"/>
    </row>
    <row r="1670" spans="1:13" x14ac:dyDescent="0.3">
      <c r="A1670" s="14"/>
      <c r="B1670" s="14"/>
      <c r="C1670" s="13" t="s">
        <v>26</v>
      </c>
      <c r="D1670" s="26"/>
      <c r="E1670" s="13" t="s">
        <v>247</v>
      </c>
      <c r="F1670" s="17">
        <v>3</v>
      </c>
      <c r="G1670" s="18">
        <v>0</v>
      </c>
      <c r="H1670" s="18">
        <v>0</v>
      </c>
      <c r="I1670" s="18">
        <v>0</v>
      </c>
      <c r="J1670" s="15">
        <f>OR(F1670&lt;&gt;0,G1670&lt;&gt;0,H1670&lt;&gt;0,I1670&lt;&gt;0)*(F1670 + (F1670 = 0))*(G1670 + (G1670 = 0))*(H1670 + (H1670 = 0))*(I1670 + (I1670 = 0))</f>
        <v>3</v>
      </c>
      <c r="K1670" s="14"/>
      <c r="L1670" s="14"/>
      <c r="M1670" s="14"/>
    </row>
    <row r="1671" spans="1:13" x14ac:dyDescent="0.3">
      <c r="A1671" s="14"/>
      <c r="B1671" s="14"/>
      <c r="C1671" s="13" t="s">
        <v>26</v>
      </c>
      <c r="D1671" s="26"/>
      <c r="E1671" s="13" t="s">
        <v>248</v>
      </c>
      <c r="F1671" s="17">
        <v>2</v>
      </c>
      <c r="G1671" s="18">
        <v>0</v>
      </c>
      <c r="H1671" s="18">
        <v>0</v>
      </c>
      <c r="I1671" s="18">
        <v>0</v>
      </c>
      <c r="J1671" s="15">
        <f>OR(F1671&lt;&gt;0,G1671&lt;&gt;0,H1671&lt;&gt;0,I1671&lt;&gt;0)*(F1671 + (F1671 = 0))*(G1671 + (G1671 = 0))*(H1671 + (H1671 = 0))*(I1671 + (I1671 = 0))</f>
        <v>2</v>
      </c>
      <c r="K1671" s="14"/>
      <c r="L1671" s="14"/>
      <c r="M1671" s="14"/>
    </row>
    <row r="1672" spans="1:13" x14ac:dyDescent="0.3">
      <c r="A1672" s="14"/>
      <c r="B1672" s="14"/>
      <c r="C1672" s="13" t="s">
        <v>26</v>
      </c>
      <c r="D1672" s="26"/>
      <c r="E1672" s="13" t="s">
        <v>1052</v>
      </c>
      <c r="F1672" s="17"/>
      <c r="G1672" s="18"/>
      <c r="H1672" s="18"/>
      <c r="I1672" s="18"/>
      <c r="J1672" s="15">
        <f>OR(F1672&lt;&gt;0,G1672&lt;&gt;0,H1672&lt;&gt;0,I1672&lt;&gt;0)*(F1672 + (F1672 = 0))*(G1672 + (G1672 = 0))*(H1672 + (H1672 = 0))*(I1672 + (I1672 = 0))</f>
        <v>0</v>
      </c>
      <c r="K1672" s="14"/>
      <c r="L1672" s="14"/>
      <c r="M1672" s="14"/>
    </row>
    <row r="1673" spans="1:13" x14ac:dyDescent="0.3">
      <c r="A1673" s="14"/>
      <c r="B1673" s="14"/>
      <c r="C1673" s="13" t="s">
        <v>26</v>
      </c>
      <c r="D1673" s="26"/>
      <c r="E1673" s="13" t="s">
        <v>17</v>
      </c>
      <c r="F1673" s="17"/>
      <c r="G1673" s="18"/>
      <c r="H1673" s="18"/>
      <c r="I1673" s="18"/>
      <c r="J1673" s="15">
        <f>OR(F1673&lt;&gt;0,G1673&lt;&gt;0,H1673&lt;&gt;0,I1673&lt;&gt;0)*(F1673 + (F1673 = 0))*(G1673 + (G1673 = 0))*(H1673 + (H1673 = 0))*(I1673 + (I1673 = 0))</f>
        <v>0</v>
      </c>
      <c r="K1673" s="14"/>
      <c r="L1673" s="14"/>
      <c r="M1673" s="14"/>
    </row>
    <row r="1674" spans="1:13" x14ac:dyDescent="0.3">
      <c r="A1674" s="14"/>
      <c r="B1674" s="14"/>
      <c r="C1674" s="14"/>
      <c r="D1674" s="26"/>
      <c r="E1674" s="14"/>
      <c r="F1674" s="14"/>
      <c r="G1674" s="14"/>
      <c r="H1674" s="14"/>
      <c r="I1674" s="14"/>
      <c r="J1674" s="19" t="s">
        <v>1053</v>
      </c>
      <c r="K1674" s="20">
        <f>SUM(J1669:J1673)*1</f>
        <v>8</v>
      </c>
      <c r="L1674" s="18">
        <v>89.43</v>
      </c>
      <c r="M1674" s="20">
        <f>ROUND(K1674*L1674,2)</f>
        <v>715.44</v>
      </c>
    </row>
    <row r="1675" spans="1:13" ht="1.05" customHeight="1" x14ac:dyDescent="0.3">
      <c r="A1675" s="21"/>
      <c r="B1675" s="21"/>
      <c r="C1675" s="21"/>
      <c r="D1675" s="27"/>
      <c r="E1675" s="21"/>
      <c r="F1675" s="21"/>
      <c r="G1675" s="21"/>
      <c r="H1675" s="21"/>
      <c r="I1675" s="21"/>
      <c r="J1675" s="21"/>
      <c r="K1675" s="21"/>
      <c r="L1675" s="21"/>
      <c r="M1675" s="21"/>
    </row>
    <row r="1676" spans="1:13" x14ac:dyDescent="0.3">
      <c r="A1676" s="12" t="s">
        <v>1054</v>
      </c>
      <c r="B1676" s="13" t="s">
        <v>22</v>
      </c>
      <c r="C1676" s="13" t="s">
        <v>217</v>
      </c>
      <c r="D1676" s="16" t="s">
        <v>1055</v>
      </c>
      <c r="E1676" s="14"/>
      <c r="F1676" s="14"/>
      <c r="G1676" s="14"/>
      <c r="H1676" s="14"/>
      <c r="I1676" s="14"/>
      <c r="J1676" s="14"/>
      <c r="K1676" s="15">
        <f>K1680</f>
        <v>5</v>
      </c>
      <c r="L1676" s="15">
        <f>L1680</f>
        <v>360.22</v>
      </c>
      <c r="M1676" s="15">
        <f>M1680</f>
        <v>1801.1</v>
      </c>
    </row>
    <row r="1677" spans="1:13" ht="75.599999999999994" x14ac:dyDescent="0.3">
      <c r="A1677" s="14"/>
      <c r="B1677" s="14"/>
      <c r="C1677" s="14"/>
      <c r="D1677" s="16" t="s">
        <v>1056</v>
      </c>
      <c r="E1677" s="14"/>
      <c r="F1677" s="14"/>
      <c r="G1677" s="14"/>
      <c r="H1677" s="14"/>
      <c r="I1677" s="14"/>
      <c r="J1677" s="14"/>
      <c r="K1677" s="14"/>
      <c r="L1677" s="14"/>
      <c r="M1677" s="14"/>
    </row>
    <row r="1678" spans="1:13" x14ac:dyDescent="0.3">
      <c r="A1678" s="14"/>
      <c r="B1678" s="14"/>
      <c r="C1678" s="13" t="s">
        <v>26</v>
      </c>
      <c r="D1678" s="26"/>
      <c r="E1678" s="13" t="s">
        <v>949</v>
      </c>
      <c r="F1678" s="17">
        <v>3</v>
      </c>
      <c r="G1678" s="18">
        <v>0</v>
      </c>
      <c r="H1678" s="18">
        <v>0</v>
      </c>
      <c r="I1678" s="18">
        <v>0</v>
      </c>
      <c r="J1678" s="15">
        <f>OR(F1678&lt;&gt;0,G1678&lt;&gt;0,H1678&lt;&gt;0,I1678&lt;&gt;0)*(F1678 + (F1678 = 0))*(G1678 + (G1678 = 0))*(H1678 + (H1678 = 0))*(I1678 + (I1678 = 0))</f>
        <v>3</v>
      </c>
      <c r="K1678" s="14"/>
      <c r="L1678" s="14"/>
      <c r="M1678" s="14"/>
    </row>
    <row r="1679" spans="1:13" x14ac:dyDescent="0.3">
      <c r="A1679" s="14"/>
      <c r="B1679" s="14"/>
      <c r="C1679" s="13" t="s">
        <v>26</v>
      </c>
      <c r="D1679" s="26"/>
      <c r="E1679" s="13" t="s">
        <v>950</v>
      </c>
      <c r="F1679" s="17">
        <v>2</v>
      </c>
      <c r="G1679" s="18">
        <v>0</v>
      </c>
      <c r="H1679" s="18">
        <v>0</v>
      </c>
      <c r="I1679" s="18">
        <v>0</v>
      </c>
      <c r="J1679" s="15">
        <f>OR(F1679&lt;&gt;0,G1679&lt;&gt;0,H1679&lt;&gt;0,I1679&lt;&gt;0)*(F1679 + (F1679 = 0))*(G1679 + (G1679 = 0))*(H1679 + (H1679 = 0))*(I1679 + (I1679 = 0))</f>
        <v>2</v>
      </c>
      <c r="K1679" s="14"/>
      <c r="L1679" s="14"/>
      <c r="M1679" s="14"/>
    </row>
    <row r="1680" spans="1:13" x14ac:dyDescent="0.3">
      <c r="A1680" s="14"/>
      <c r="B1680" s="14"/>
      <c r="C1680" s="14"/>
      <c r="D1680" s="26"/>
      <c r="E1680" s="14"/>
      <c r="F1680" s="14"/>
      <c r="G1680" s="14"/>
      <c r="H1680" s="14"/>
      <c r="I1680" s="14"/>
      <c r="J1680" s="19" t="s">
        <v>1057</v>
      </c>
      <c r="K1680" s="20">
        <f>SUM(J1678:J1679)*1</f>
        <v>5</v>
      </c>
      <c r="L1680" s="18">
        <v>360.22</v>
      </c>
      <c r="M1680" s="20">
        <f>ROUND(K1680*L1680,2)</f>
        <v>1801.1</v>
      </c>
    </row>
    <row r="1681" spans="1:13" ht="1.05" customHeight="1" x14ac:dyDescent="0.3">
      <c r="A1681" s="21"/>
      <c r="B1681" s="21"/>
      <c r="C1681" s="21"/>
      <c r="D1681" s="27"/>
      <c r="E1681" s="21"/>
      <c r="F1681" s="21"/>
      <c r="G1681" s="21"/>
      <c r="H1681" s="21"/>
      <c r="I1681" s="21"/>
      <c r="J1681" s="21"/>
      <c r="K1681" s="21"/>
      <c r="L1681" s="21"/>
      <c r="M1681" s="21"/>
    </row>
    <row r="1682" spans="1:13" x14ac:dyDescent="0.3">
      <c r="A1682" s="12" t="s">
        <v>1058</v>
      </c>
      <c r="B1682" s="13" t="s">
        <v>22</v>
      </c>
      <c r="C1682" s="13" t="s">
        <v>217</v>
      </c>
      <c r="D1682" s="16" t="s">
        <v>1059</v>
      </c>
      <c r="E1682" s="14"/>
      <c r="F1682" s="14"/>
      <c r="G1682" s="14"/>
      <c r="H1682" s="14"/>
      <c r="I1682" s="14"/>
      <c r="J1682" s="14"/>
      <c r="K1682" s="15">
        <f>K1685</f>
        <v>2</v>
      </c>
      <c r="L1682" s="15">
        <f>L1685</f>
        <v>502.77</v>
      </c>
      <c r="M1682" s="15">
        <f>M1685</f>
        <v>1005.54</v>
      </c>
    </row>
    <row r="1683" spans="1:13" ht="75.599999999999994" x14ac:dyDescent="0.3">
      <c r="A1683" s="14"/>
      <c r="B1683" s="14"/>
      <c r="C1683" s="14"/>
      <c r="D1683" s="16" t="s">
        <v>1060</v>
      </c>
      <c r="E1683" s="14"/>
      <c r="F1683" s="14"/>
      <c r="G1683" s="14"/>
      <c r="H1683" s="14"/>
      <c r="I1683" s="14"/>
      <c r="J1683" s="14"/>
      <c r="K1683" s="14"/>
      <c r="L1683" s="14"/>
      <c r="M1683" s="14"/>
    </row>
    <row r="1684" spans="1:13" x14ac:dyDescent="0.3">
      <c r="A1684" s="14"/>
      <c r="B1684" s="14"/>
      <c r="C1684" s="13" t="s">
        <v>26</v>
      </c>
      <c r="D1684" s="26"/>
      <c r="E1684" s="13" t="s">
        <v>1061</v>
      </c>
      <c r="F1684" s="17">
        <v>2</v>
      </c>
      <c r="G1684" s="18">
        <v>0</v>
      </c>
      <c r="H1684" s="18">
        <v>0</v>
      </c>
      <c r="I1684" s="18">
        <v>0</v>
      </c>
      <c r="J1684" s="15">
        <f>OR(F1684&lt;&gt;0,G1684&lt;&gt;0,H1684&lt;&gt;0,I1684&lt;&gt;0)*(F1684 + (F1684 = 0))*(G1684 + (G1684 = 0))*(H1684 + (H1684 = 0))*(I1684 + (I1684 = 0))</f>
        <v>2</v>
      </c>
      <c r="K1684" s="14"/>
      <c r="L1684" s="14"/>
      <c r="M1684" s="14"/>
    </row>
    <row r="1685" spans="1:13" x14ac:dyDescent="0.3">
      <c r="A1685" s="14"/>
      <c r="B1685" s="14"/>
      <c r="C1685" s="14"/>
      <c r="D1685" s="26"/>
      <c r="E1685" s="14"/>
      <c r="F1685" s="14"/>
      <c r="G1685" s="14"/>
      <c r="H1685" s="14"/>
      <c r="I1685" s="14"/>
      <c r="J1685" s="19" t="s">
        <v>1062</v>
      </c>
      <c r="K1685" s="20">
        <f>J1684*1</f>
        <v>2</v>
      </c>
      <c r="L1685" s="18">
        <v>502.77</v>
      </c>
      <c r="M1685" s="20">
        <f>ROUND(K1685*L1685,2)</f>
        <v>1005.54</v>
      </c>
    </row>
    <row r="1686" spans="1:13" ht="1.05" customHeight="1" x14ac:dyDescent="0.3">
      <c r="A1686" s="21"/>
      <c r="B1686" s="21"/>
      <c r="C1686" s="21"/>
      <c r="D1686" s="27"/>
      <c r="E1686" s="21"/>
      <c r="F1686" s="21"/>
      <c r="G1686" s="21"/>
      <c r="H1686" s="21"/>
      <c r="I1686" s="21"/>
      <c r="J1686" s="21"/>
      <c r="K1686" s="21"/>
      <c r="L1686" s="21"/>
      <c r="M1686" s="21"/>
    </row>
    <row r="1687" spans="1:13" x14ac:dyDescent="0.3">
      <c r="A1687" s="12" t="s">
        <v>1063</v>
      </c>
      <c r="B1687" s="13" t="s">
        <v>22</v>
      </c>
      <c r="C1687" s="13" t="s">
        <v>217</v>
      </c>
      <c r="D1687" s="16" t="s">
        <v>1064</v>
      </c>
      <c r="E1687" s="14"/>
      <c r="F1687" s="14"/>
      <c r="G1687" s="14"/>
      <c r="H1687" s="14"/>
      <c r="I1687" s="14"/>
      <c r="J1687" s="14"/>
      <c r="K1687" s="15">
        <f>K1690</f>
        <v>2</v>
      </c>
      <c r="L1687" s="15">
        <f>L1690</f>
        <v>70.8</v>
      </c>
      <c r="M1687" s="15">
        <f>M1690</f>
        <v>141.6</v>
      </c>
    </row>
    <row r="1688" spans="1:13" ht="54" x14ac:dyDescent="0.3">
      <c r="A1688" s="14"/>
      <c r="B1688" s="14"/>
      <c r="C1688" s="14"/>
      <c r="D1688" s="16" t="s">
        <v>1065</v>
      </c>
      <c r="E1688" s="14"/>
      <c r="F1688" s="14"/>
      <c r="G1688" s="14"/>
      <c r="H1688" s="14"/>
      <c r="I1688" s="14"/>
      <c r="J1688" s="14"/>
      <c r="K1688" s="14"/>
      <c r="L1688" s="14"/>
      <c r="M1688" s="14"/>
    </row>
    <row r="1689" spans="1:13" x14ac:dyDescent="0.3">
      <c r="A1689" s="14"/>
      <c r="B1689" s="14"/>
      <c r="C1689" s="13" t="s">
        <v>26</v>
      </c>
      <c r="D1689" s="26"/>
      <c r="E1689" s="13" t="s">
        <v>824</v>
      </c>
      <c r="F1689" s="17">
        <v>2</v>
      </c>
      <c r="G1689" s="18">
        <v>0</v>
      </c>
      <c r="H1689" s="18">
        <v>0</v>
      </c>
      <c r="I1689" s="18">
        <v>0</v>
      </c>
      <c r="J1689" s="15">
        <f>OR(F1689&lt;&gt;0,G1689&lt;&gt;0,H1689&lt;&gt;0,I1689&lt;&gt;0)*(F1689 + (F1689 = 0))*(G1689 + (G1689 = 0))*(H1689 + (H1689 = 0))*(I1689 + (I1689 = 0))</f>
        <v>2</v>
      </c>
      <c r="K1689" s="14"/>
      <c r="L1689" s="14"/>
      <c r="M1689" s="14"/>
    </row>
    <row r="1690" spans="1:13" x14ac:dyDescent="0.3">
      <c r="A1690" s="14"/>
      <c r="B1690" s="14"/>
      <c r="C1690" s="14"/>
      <c r="D1690" s="26"/>
      <c r="E1690" s="14"/>
      <c r="F1690" s="14"/>
      <c r="G1690" s="14"/>
      <c r="H1690" s="14"/>
      <c r="I1690" s="14"/>
      <c r="J1690" s="19" t="s">
        <v>1066</v>
      </c>
      <c r="K1690" s="20">
        <f>J1689*1</f>
        <v>2</v>
      </c>
      <c r="L1690" s="18">
        <v>70.8</v>
      </c>
      <c r="M1690" s="20">
        <f>ROUND(K1690*L1690,2)</f>
        <v>141.6</v>
      </c>
    </row>
    <row r="1691" spans="1:13" ht="1.05" customHeight="1" x14ac:dyDescent="0.3">
      <c r="A1691" s="21"/>
      <c r="B1691" s="21"/>
      <c r="C1691" s="21"/>
      <c r="D1691" s="27"/>
      <c r="E1691" s="21"/>
      <c r="F1691" s="21"/>
      <c r="G1691" s="21"/>
      <c r="H1691" s="21"/>
      <c r="I1691" s="21"/>
      <c r="J1691" s="21"/>
      <c r="K1691" s="21"/>
      <c r="L1691" s="21"/>
      <c r="M1691" s="21"/>
    </row>
    <row r="1692" spans="1:13" x14ac:dyDescent="0.3">
      <c r="A1692" s="12" t="s">
        <v>1067</v>
      </c>
      <c r="B1692" s="13" t="s">
        <v>22</v>
      </c>
      <c r="C1692" s="13" t="s">
        <v>217</v>
      </c>
      <c r="D1692" s="16" t="s">
        <v>1068</v>
      </c>
      <c r="E1692" s="14"/>
      <c r="F1692" s="14"/>
      <c r="G1692" s="14"/>
      <c r="H1692" s="14"/>
      <c r="I1692" s="14"/>
      <c r="J1692" s="14"/>
      <c r="K1692" s="15">
        <f>K1696</f>
        <v>6</v>
      </c>
      <c r="L1692" s="15">
        <f>L1696</f>
        <v>99.37</v>
      </c>
      <c r="M1692" s="15">
        <f>M1696</f>
        <v>596.22</v>
      </c>
    </row>
    <row r="1693" spans="1:13" ht="97.2" x14ac:dyDescent="0.3">
      <c r="A1693" s="14"/>
      <c r="B1693" s="14"/>
      <c r="C1693" s="14"/>
      <c r="D1693" s="16" t="s">
        <v>1069</v>
      </c>
      <c r="E1693" s="14"/>
      <c r="F1693" s="14"/>
      <c r="G1693" s="14"/>
      <c r="H1693" s="14"/>
      <c r="I1693" s="14"/>
      <c r="J1693" s="14"/>
      <c r="K1693" s="14"/>
      <c r="L1693" s="14"/>
      <c r="M1693" s="14"/>
    </row>
    <row r="1694" spans="1:13" x14ac:dyDescent="0.3">
      <c r="A1694" s="14"/>
      <c r="B1694" s="14"/>
      <c r="C1694" s="13" t="s">
        <v>26</v>
      </c>
      <c r="D1694" s="26"/>
      <c r="E1694" s="13" t="s">
        <v>778</v>
      </c>
      <c r="F1694" s="17">
        <v>3</v>
      </c>
      <c r="G1694" s="18">
        <v>0</v>
      </c>
      <c r="H1694" s="18">
        <v>0</v>
      </c>
      <c r="I1694" s="18">
        <v>0</v>
      </c>
      <c r="J1694" s="15">
        <f>OR(F1694&lt;&gt;0,G1694&lt;&gt;0,H1694&lt;&gt;0,I1694&lt;&gt;0)*(F1694 + (F1694 = 0))*(G1694 + (G1694 = 0))*(H1694 + (H1694 = 0))*(I1694 + (I1694 = 0))</f>
        <v>3</v>
      </c>
      <c r="K1694" s="14"/>
      <c r="L1694" s="14"/>
      <c r="M1694" s="14"/>
    </row>
    <row r="1695" spans="1:13" x14ac:dyDescent="0.3">
      <c r="A1695" s="14"/>
      <c r="B1695" s="14"/>
      <c r="C1695" s="13" t="s">
        <v>26</v>
      </c>
      <c r="D1695" s="26"/>
      <c r="E1695" s="13" t="s">
        <v>777</v>
      </c>
      <c r="F1695" s="17">
        <v>3</v>
      </c>
      <c r="G1695" s="18">
        <v>0</v>
      </c>
      <c r="H1695" s="18">
        <v>0</v>
      </c>
      <c r="I1695" s="18">
        <v>0</v>
      </c>
      <c r="J1695" s="15">
        <f>OR(F1695&lt;&gt;0,G1695&lt;&gt;0,H1695&lt;&gt;0,I1695&lt;&gt;0)*(F1695 + (F1695 = 0))*(G1695 + (G1695 = 0))*(H1695 + (H1695 = 0))*(I1695 + (I1695 = 0))</f>
        <v>3</v>
      </c>
      <c r="K1695" s="14"/>
      <c r="L1695" s="14"/>
      <c r="M1695" s="14"/>
    </row>
    <row r="1696" spans="1:13" x14ac:dyDescent="0.3">
      <c r="A1696" s="14"/>
      <c r="B1696" s="14"/>
      <c r="C1696" s="14"/>
      <c r="D1696" s="26"/>
      <c r="E1696" s="14"/>
      <c r="F1696" s="14"/>
      <c r="G1696" s="14"/>
      <c r="H1696" s="14"/>
      <c r="I1696" s="14"/>
      <c r="J1696" s="19" t="s">
        <v>1070</v>
      </c>
      <c r="K1696" s="20">
        <f>SUM(J1694:J1695)*1</f>
        <v>6</v>
      </c>
      <c r="L1696" s="18">
        <v>99.37</v>
      </c>
      <c r="M1696" s="20">
        <f>ROUND(K1696*L1696,2)</f>
        <v>596.22</v>
      </c>
    </row>
    <row r="1697" spans="1:13" ht="1.05" customHeight="1" x14ac:dyDescent="0.3">
      <c r="A1697" s="21"/>
      <c r="B1697" s="21"/>
      <c r="C1697" s="21"/>
      <c r="D1697" s="27"/>
      <c r="E1697" s="21"/>
      <c r="F1697" s="21"/>
      <c r="G1697" s="21"/>
      <c r="H1697" s="21"/>
      <c r="I1697" s="21"/>
      <c r="J1697" s="21"/>
      <c r="K1697" s="21"/>
      <c r="L1697" s="21"/>
      <c r="M1697" s="21"/>
    </row>
    <row r="1698" spans="1:13" ht="21.6" x14ac:dyDescent="0.3">
      <c r="A1698" s="12" t="s">
        <v>1071</v>
      </c>
      <c r="B1698" s="13" t="s">
        <v>22</v>
      </c>
      <c r="C1698" s="13" t="s">
        <v>217</v>
      </c>
      <c r="D1698" s="16" t="s">
        <v>1072</v>
      </c>
      <c r="E1698" s="14"/>
      <c r="F1698" s="14"/>
      <c r="G1698" s="14"/>
      <c r="H1698" s="14"/>
      <c r="I1698" s="14"/>
      <c r="J1698" s="14"/>
      <c r="K1698" s="15">
        <f>K1701</f>
        <v>2</v>
      </c>
      <c r="L1698" s="15">
        <f>L1701</f>
        <v>130.43</v>
      </c>
      <c r="M1698" s="15">
        <f>M1701</f>
        <v>260.86</v>
      </c>
    </row>
    <row r="1699" spans="1:13" ht="97.2" x14ac:dyDescent="0.3">
      <c r="A1699" s="14"/>
      <c r="B1699" s="14"/>
      <c r="C1699" s="14"/>
      <c r="D1699" s="16" t="s">
        <v>1073</v>
      </c>
      <c r="E1699" s="14"/>
      <c r="F1699" s="14"/>
      <c r="G1699" s="14"/>
      <c r="H1699" s="14"/>
      <c r="I1699" s="14"/>
      <c r="J1699" s="14"/>
      <c r="K1699" s="14"/>
      <c r="L1699" s="14"/>
      <c r="M1699" s="14"/>
    </row>
    <row r="1700" spans="1:13" x14ac:dyDescent="0.3">
      <c r="A1700" s="14"/>
      <c r="B1700" s="14"/>
      <c r="C1700" s="13" t="s">
        <v>26</v>
      </c>
      <c r="D1700" s="26"/>
      <c r="E1700" s="13" t="s">
        <v>1074</v>
      </c>
      <c r="F1700" s="17">
        <v>2</v>
      </c>
      <c r="G1700" s="18">
        <v>0</v>
      </c>
      <c r="H1700" s="18">
        <v>0</v>
      </c>
      <c r="I1700" s="18">
        <v>0</v>
      </c>
      <c r="J1700" s="15">
        <f>OR(F1700&lt;&gt;0,G1700&lt;&gt;0,H1700&lt;&gt;0,I1700&lt;&gt;0)*(F1700 + (F1700 = 0))*(G1700 + (G1700 = 0))*(H1700 + (H1700 = 0))*(I1700 + (I1700 = 0))</f>
        <v>2</v>
      </c>
      <c r="K1700" s="14"/>
      <c r="L1700" s="14"/>
      <c r="M1700" s="14"/>
    </row>
    <row r="1701" spans="1:13" x14ac:dyDescent="0.3">
      <c r="A1701" s="14"/>
      <c r="B1701" s="14"/>
      <c r="C1701" s="14"/>
      <c r="D1701" s="26"/>
      <c r="E1701" s="14"/>
      <c r="F1701" s="14"/>
      <c r="G1701" s="14"/>
      <c r="H1701" s="14"/>
      <c r="I1701" s="14"/>
      <c r="J1701" s="19" t="s">
        <v>1075</v>
      </c>
      <c r="K1701" s="20">
        <f>J1700*1</f>
        <v>2</v>
      </c>
      <c r="L1701" s="18">
        <v>130.43</v>
      </c>
      <c r="M1701" s="20">
        <f>ROUND(K1701*L1701,2)</f>
        <v>260.86</v>
      </c>
    </row>
    <row r="1702" spans="1:13" ht="1.05" customHeight="1" x14ac:dyDescent="0.3">
      <c r="A1702" s="21"/>
      <c r="B1702" s="21"/>
      <c r="C1702" s="21"/>
      <c r="D1702" s="27"/>
      <c r="E1702" s="21"/>
      <c r="F1702" s="21"/>
      <c r="G1702" s="21"/>
      <c r="H1702" s="21"/>
      <c r="I1702" s="21"/>
      <c r="J1702" s="21"/>
      <c r="K1702" s="21"/>
      <c r="L1702" s="21"/>
      <c r="M1702" s="21"/>
    </row>
    <row r="1703" spans="1:13" x14ac:dyDescent="0.3">
      <c r="A1703" s="12" t="s">
        <v>1076</v>
      </c>
      <c r="B1703" s="13" t="s">
        <v>22</v>
      </c>
      <c r="C1703" s="13" t="s">
        <v>217</v>
      </c>
      <c r="D1703" s="16" t="s">
        <v>1077</v>
      </c>
      <c r="E1703" s="14"/>
      <c r="F1703" s="14"/>
      <c r="G1703" s="14"/>
      <c r="H1703" s="14"/>
      <c r="I1703" s="14"/>
      <c r="J1703" s="14"/>
      <c r="K1703" s="15">
        <f>K1706</f>
        <v>2</v>
      </c>
      <c r="L1703" s="15">
        <f>L1706</f>
        <v>121.11</v>
      </c>
      <c r="M1703" s="15">
        <f>M1706</f>
        <v>242.22</v>
      </c>
    </row>
    <row r="1704" spans="1:13" ht="64.8" x14ac:dyDescent="0.3">
      <c r="A1704" s="14"/>
      <c r="B1704" s="14"/>
      <c r="C1704" s="14"/>
      <c r="D1704" s="16" t="s">
        <v>1078</v>
      </c>
      <c r="E1704" s="14"/>
      <c r="F1704" s="14"/>
      <c r="G1704" s="14"/>
      <c r="H1704" s="14"/>
      <c r="I1704" s="14"/>
      <c r="J1704" s="14"/>
      <c r="K1704" s="14"/>
      <c r="L1704" s="14"/>
      <c r="M1704" s="14"/>
    </row>
    <row r="1705" spans="1:13" x14ac:dyDescent="0.3">
      <c r="A1705" s="14"/>
      <c r="B1705" s="14"/>
      <c r="C1705" s="13" t="s">
        <v>26</v>
      </c>
      <c r="D1705" s="26"/>
      <c r="E1705" s="13" t="s">
        <v>1074</v>
      </c>
      <c r="F1705" s="17">
        <v>2</v>
      </c>
      <c r="G1705" s="18">
        <v>0</v>
      </c>
      <c r="H1705" s="18">
        <v>0</v>
      </c>
      <c r="I1705" s="18">
        <v>0</v>
      </c>
      <c r="J1705" s="15">
        <f>OR(F1705&lt;&gt;0,G1705&lt;&gt;0,H1705&lt;&gt;0,I1705&lt;&gt;0)*(F1705 + (F1705 = 0))*(G1705 + (G1705 = 0))*(H1705 + (H1705 = 0))*(I1705 + (I1705 = 0))</f>
        <v>2</v>
      </c>
      <c r="K1705" s="14"/>
      <c r="L1705" s="14"/>
      <c r="M1705" s="14"/>
    </row>
    <row r="1706" spans="1:13" x14ac:dyDescent="0.3">
      <c r="A1706" s="14"/>
      <c r="B1706" s="14"/>
      <c r="C1706" s="14"/>
      <c r="D1706" s="26"/>
      <c r="E1706" s="14"/>
      <c r="F1706" s="14"/>
      <c r="G1706" s="14"/>
      <c r="H1706" s="14"/>
      <c r="I1706" s="14"/>
      <c r="J1706" s="19" t="s">
        <v>1079</v>
      </c>
      <c r="K1706" s="20">
        <f>J1705*1</f>
        <v>2</v>
      </c>
      <c r="L1706" s="18">
        <v>121.11</v>
      </c>
      <c r="M1706" s="20">
        <f>ROUND(K1706*L1706,2)</f>
        <v>242.22</v>
      </c>
    </row>
    <row r="1707" spans="1:13" ht="1.05" customHeight="1" x14ac:dyDescent="0.3">
      <c r="A1707" s="21"/>
      <c r="B1707" s="21"/>
      <c r="C1707" s="21"/>
      <c r="D1707" s="27"/>
      <c r="E1707" s="21"/>
      <c r="F1707" s="21"/>
      <c r="G1707" s="21"/>
      <c r="H1707" s="21"/>
      <c r="I1707" s="21"/>
      <c r="J1707" s="21"/>
      <c r="K1707" s="21"/>
      <c r="L1707" s="21"/>
      <c r="M1707" s="21"/>
    </row>
    <row r="1708" spans="1:13" x14ac:dyDescent="0.3">
      <c r="A1708" s="12" t="s">
        <v>1080</v>
      </c>
      <c r="B1708" s="13" t="s">
        <v>22</v>
      </c>
      <c r="C1708" s="13" t="s">
        <v>217</v>
      </c>
      <c r="D1708" s="16" t="s">
        <v>1081</v>
      </c>
      <c r="E1708" s="14"/>
      <c r="F1708" s="14"/>
      <c r="G1708" s="14"/>
      <c r="H1708" s="14"/>
      <c r="I1708" s="14"/>
      <c r="J1708" s="14"/>
      <c r="K1708" s="15">
        <f>K1713</f>
        <v>7</v>
      </c>
      <c r="L1708" s="15">
        <f>L1713</f>
        <v>114.28</v>
      </c>
      <c r="M1708" s="15">
        <f>M1713</f>
        <v>799.96</v>
      </c>
    </row>
    <row r="1709" spans="1:13" ht="54" x14ac:dyDescent="0.3">
      <c r="A1709" s="14"/>
      <c r="B1709" s="14"/>
      <c r="C1709" s="14"/>
      <c r="D1709" s="16" t="s">
        <v>1082</v>
      </c>
      <c r="E1709" s="14"/>
      <c r="F1709" s="14"/>
      <c r="G1709" s="14"/>
      <c r="H1709" s="14"/>
      <c r="I1709" s="14"/>
      <c r="J1709" s="14"/>
      <c r="K1709" s="14"/>
      <c r="L1709" s="14"/>
      <c r="M1709" s="14"/>
    </row>
    <row r="1710" spans="1:13" x14ac:dyDescent="0.3">
      <c r="A1710" s="14"/>
      <c r="B1710" s="14"/>
      <c r="C1710" s="13" t="s">
        <v>26</v>
      </c>
      <c r="D1710" s="26"/>
      <c r="E1710" s="13" t="s">
        <v>824</v>
      </c>
      <c r="F1710" s="17">
        <v>2</v>
      </c>
      <c r="G1710" s="18">
        <v>0</v>
      </c>
      <c r="H1710" s="18">
        <v>0</v>
      </c>
      <c r="I1710" s="18">
        <v>0</v>
      </c>
      <c r="J1710" s="15">
        <f>OR(F1710&lt;&gt;0,G1710&lt;&gt;0,H1710&lt;&gt;0,I1710&lt;&gt;0)*(F1710 + (F1710 = 0))*(G1710 + (G1710 = 0))*(H1710 + (H1710 = 0))*(I1710 + (I1710 = 0))</f>
        <v>2</v>
      </c>
      <c r="K1710" s="14"/>
      <c r="L1710" s="14"/>
      <c r="M1710" s="14"/>
    </row>
    <row r="1711" spans="1:13" x14ac:dyDescent="0.3">
      <c r="A1711" s="14"/>
      <c r="B1711" s="14"/>
      <c r="C1711" s="13" t="s">
        <v>26</v>
      </c>
      <c r="D1711" s="26"/>
      <c r="E1711" s="13" t="s">
        <v>778</v>
      </c>
      <c r="F1711" s="17">
        <v>3</v>
      </c>
      <c r="G1711" s="18">
        <v>0</v>
      </c>
      <c r="H1711" s="18">
        <v>0</v>
      </c>
      <c r="I1711" s="18">
        <v>0</v>
      </c>
      <c r="J1711" s="15">
        <f>OR(F1711&lt;&gt;0,G1711&lt;&gt;0,H1711&lt;&gt;0,I1711&lt;&gt;0)*(F1711 + (F1711 = 0))*(G1711 + (G1711 = 0))*(H1711 + (H1711 = 0))*(I1711 + (I1711 = 0))</f>
        <v>3</v>
      </c>
      <c r="K1711" s="14"/>
      <c r="L1711" s="14"/>
      <c r="M1711" s="14"/>
    </row>
    <row r="1712" spans="1:13" x14ac:dyDescent="0.3">
      <c r="A1712" s="14"/>
      <c r="B1712" s="14"/>
      <c r="C1712" s="13" t="s">
        <v>26</v>
      </c>
      <c r="D1712" s="26"/>
      <c r="E1712" s="13" t="s">
        <v>777</v>
      </c>
      <c r="F1712" s="17">
        <v>2</v>
      </c>
      <c r="G1712" s="18">
        <v>0</v>
      </c>
      <c r="H1712" s="18">
        <v>0</v>
      </c>
      <c r="I1712" s="18">
        <v>0</v>
      </c>
      <c r="J1712" s="15">
        <f>OR(F1712&lt;&gt;0,G1712&lt;&gt;0,H1712&lt;&gt;0,I1712&lt;&gt;0)*(F1712 + (F1712 = 0))*(G1712 + (G1712 = 0))*(H1712 + (H1712 = 0))*(I1712 + (I1712 = 0))</f>
        <v>2</v>
      </c>
      <c r="K1712" s="14"/>
      <c r="L1712" s="14"/>
      <c r="M1712" s="14"/>
    </row>
    <row r="1713" spans="1:13" x14ac:dyDescent="0.3">
      <c r="A1713" s="14"/>
      <c r="B1713" s="14"/>
      <c r="C1713" s="14"/>
      <c r="D1713" s="26"/>
      <c r="E1713" s="14"/>
      <c r="F1713" s="14"/>
      <c r="G1713" s="14"/>
      <c r="H1713" s="14"/>
      <c r="I1713" s="14"/>
      <c r="J1713" s="19" t="s">
        <v>1083</v>
      </c>
      <c r="K1713" s="20">
        <f>SUM(J1710:J1712)*1</f>
        <v>7</v>
      </c>
      <c r="L1713" s="18">
        <v>114.28</v>
      </c>
      <c r="M1713" s="20">
        <f>ROUND(K1713*L1713,2)</f>
        <v>799.96</v>
      </c>
    </row>
    <row r="1714" spans="1:13" ht="1.05" customHeight="1" x14ac:dyDescent="0.3">
      <c r="A1714" s="21"/>
      <c r="B1714" s="21"/>
      <c r="C1714" s="21"/>
      <c r="D1714" s="27"/>
      <c r="E1714" s="21"/>
      <c r="F1714" s="21"/>
      <c r="G1714" s="21"/>
      <c r="H1714" s="21"/>
      <c r="I1714" s="21"/>
      <c r="J1714" s="21"/>
      <c r="K1714" s="21"/>
      <c r="L1714" s="21"/>
      <c r="M1714" s="21"/>
    </row>
    <row r="1715" spans="1:13" x14ac:dyDescent="0.3">
      <c r="A1715" s="12" t="s">
        <v>1084</v>
      </c>
      <c r="B1715" s="13" t="s">
        <v>22</v>
      </c>
      <c r="C1715" s="13" t="s">
        <v>217</v>
      </c>
      <c r="D1715" s="16" t="s">
        <v>1085</v>
      </c>
      <c r="E1715" s="14"/>
      <c r="F1715" s="14"/>
      <c r="G1715" s="14"/>
      <c r="H1715" s="14"/>
      <c r="I1715" s="14"/>
      <c r="J1715" s="14"/>
      <c r="K1715" s="15">
        <f>K1719</f>
        <v>1</v>
      </c>
      <c r="L1715" s="15">
        <f>L1719</f>
        <v>360.22</v>
      </c>
      <c r="M1715" s="15">
        <f>M1719</f>
        <v>360.22</v>
      </c>
    </row>
    <row r="1716" spans="1:13" ht="108" x14ac:dyDescent="0.3">
      <c r="A1716" s="14"/>
      <c r="B1716" s="14"/>
      <c r="C1716" s="14"/>
      <c r="D1716" s="16" t="s">
        <v>1086</v>
      </c>
      <c r="E1716" s="14"/>
      <c r="F1716" s="14"/>
      <c r="G1716" s="14"/>
      <c r="H1716" s="14"/>
      <c r="I1716" s="14"/>
      <c r="J1716" s="14"/>
      <c r="K1716" s="14"/>
      <c r="L1716" s="14"/>
      <c r="M1716" s="14"/>
    </row>
    <row r="1717" spans="1:13" x14ac:dyDescent="0.3">
      <c r="A1717" s="14"/>
      <c r="B1717" s="14"/>
      <c r="C1717" s="13" t="s">
        <v>26</v>
      </c>
      <c r="D1717" s="26"/>
      <c r="E1717" s="13" t="s">
        <v>1087</v>
      </c>
      <c r="F1717" s="17">
        <v>1</v>
      </c>
      <c r="G1717" s="18">
        <v>0</v>
      </c>
      <c r="H1717" s="18">
        <v>0</v>
      </c>
      <c r="I1717" s="18">
        <v>0</v>
      </c>
      <c r="J1717" s="15">
        <f>OR(F1717&lt;&gt;0,G1717&lt;&gt;0,H1717&lt;&gt;0,I1717&lt;&gt;0)*(F1717 + (F1717 = 0))*(G1717 + (G1717 = 0))*(H1717 + (H1717 = 0))*(I1717 + (I1717 = 0))</f>
        <v>1</v>
      </c>
      <c r="K1717" s="14"/>
      <c r="L1717" s="14"/>
      <c r="M1717" s="14"/>
    </row>
    <row r="1718" spans="1:13" x14ac:dyDescent="0.3">
      <c r="A1718" s="14"/>
      <c r="B1718" s="14"/>
      <c r="C1718" s="13" t="s">
        <v>26</v>
      </c>
      <c r="D1718" s="26"/>
      <c r="E1718" s="13" t="s">
        <v>17</v>
      </c>
      <c r="F1718" s="17"/>
      <c r="G1718" s="18"/>
      <c r="H1718" s="18"/>
      <c r="I1718" s="18"/>
      <c r="J1718" s="15">
        <f>OR(F1718&lt;&gt;0,G1718&lt;&gt;0,H1718&lt;&gt;0,I1718&lt;&gt;0)*(F1718 + (F1718 = 0))*(G1718 + (G1718 = 0))*(H1718 + (H1718 = 0))*(I1718 + (I1718 = 0))</f>
        <v>0</v>
      </c>
      <c r="K1718" s="14"/>
      <c r="L1718" s="14"/>
      <c r="M1718" s="14"/>
    </row>
    <row r="1719" spans="1:13" x14ac:dyDescent="0.3">
      <c r="A1719" s="14"/>
      <c r="B1719" s="14"/>
      <c r="C1719" s="14"/>
      <c r="D1719" s="26"/>
      <c r="E1719" s="14"/>
      <c r="F1719" s="14"/>
      <c r="G1719" s="14"/>
      <c r="H1719" s="14"/>
      <c r="I1719" s="14"/>
      <c r="J1719" s="19" t="s">
        <v>1088</v>
      </c>
      <c r="K1719" s="20">
        <f>SUM(J1717:J1718)*1</f>
        <v>1</v>
      </c>
      <c r="L1719" s="18">
        <v>360.22</v>
      </c>
      <c r="M1719" s="20">
        <f>ROUND(K1719*L1719,2)</f>
        <v>360.22</v>
      </c>
    </row>
    <row r="1720" spans="1:13" ht="1.05" customHeight="1" x14ac:dyDescent="0.3">
      <c r="A1720" s="21"/>
      <c r="B1720" s="21"/>
      <c r="C1720" s="21"/>
      <c r="D1720" s="27"/>
      <c r="E1720" s="21"/>
      <c r="F1720" s="21"/>
      <c r="G1720" s="21"/>
      <c r="H1720" s="21"/>
      <c r="I1720" s="21"/>
      <c r="J1720" s="21"/>
      <c r="K1720" s="21"/>
      <c r="L1720" s="21"/>
      <c r="M1720" s="21"/>
    </row>
    <row r="1721" spans="1:13" x14ac:dyDescent="0.3">
      <c r="A1721" s="12" t="s">
        <v>1089</v>
      </c>
      <c r="B1721" s="13" t="s">
        <v>22</v>
      </c>
      <c r="C1721" s="13" t="s">
        <v>217</v>
      </c>
      <c r="D1721" s="16" t="s">
        <v>1090</v>
      </c>
      <c r="E1721" s="14"/>
      <c r="F1721" s="14"/>
      <c r="G1721" s="14"/>
      <c r="H1721" s="14"/>
      <c r="I1721" s="14"/>
      <c r="J1721" s="14"/>
      <c r="K1721" s="15">
        <f>K1724</f>
        <v>4</v>
      </c>
      <c r="L1721" s="15">
        <f>L1724</f>
        <v>101.86</v>
      </c>
      <c r="M1721" s="15">
        <f>M1724</f>
        <v>407.44</v>
      </c>
    </row>
    <row r="1722" spans="1:13" ht="86.4" x14ac:dyDescent="0.3">
      <c r="A1722" s="14"/>
      <c r="B1722" s="14"/>
      <c r="C1722" s="14"/>
      <c r="D1722" s="16" t="s">
        <v>1091</v>
      </c>
      <c r="E1722" s="14"/>
      <c r="F1722" s="14"/>
      <c r="G1722" s="14"/>
      <c r="H1722" s="14"/>
      <c r="I1722" s="14"/>
      <c r="J1722" s="14"/>
      <c r="K1722" s="14"/>
      <c r="L1722" s="14"/>
      <c r="M1722" s="14"/>
    </row>
    <row r="1723" spans="1:13" x14ac:dyDescent="0.3">
      <c r="A1723" s="14"/>
      <c r="B1723" s="14"/>
      <c r="C1723" s="13" t="s">
        <v>26</v>
      </c>
      <c r="D1723" s="26"/>
      <c r="E1723" s="13" t="s">
        <v>824</v>
      </c>
      <c r="F1723" s="17">
        <v>4</v>
      </c>
      <c r="G1723" s="18">
        <v>0</v>
      </c>
      <c r="H1723" s="18">
        <v>0</v>
      </c>
      <c r="I1723" s="18">
        <v>0</v>
      </c>
      <c r="J1723" s="15">
        <f>OR(F1723&lt;&gt;0,G1723&lt;&gt;0,H1723&lt;&gt;0,I1723&lt;&gt;0)*(F1723 + (F1723 = 0))*(G1723 + (G1723 = 0))*(H1723 + (H1723 = 0))*(I1723 + (I1723 = 0))</f>
        <v>4</v>
      </c>
      <c r="K1723" s="14"/>
      <c r="L1723" s="14"/>
      <c r="M1723" s="14"/>
    </row>
    <row r="1724" spans="1:13" x14ac:dyDescent="0.3">
      <c r="A1724" s="14"/>
      <c r="B1724" s="14"/>
      <c r="C1724" s="14"/>
      <c r="D1724" s="26"/>
      <c r="E1724" s="14"/>
      <c r="F1724" s="14"/>
      <c r="G1724" s="14"/>
      <c r="H1724" s="14"/>
      <c r="I1724" s="14"/>
      <c r="J1724" s="19" t="s">
        <v>1092</v>
      </c>
      <c r="K1724" s="20">
        <f>J1723*1</f>
        <v>4</v>
      </c>
      <c r="L1724" s="18">
        <v>101.86</v>
      </c>
      <c r="M1724" s="20">
        <f>ROUND(K1724*L1724,2)</f>
        <v>407.44</v>
      </c>
    </row>
    <row r="1725" spans="1:13" ht="1.05" customHeight="1" x14ac:dyDescent="0.3">
      <c r="A1725" s="21"/>
      <c r="B1725" s="21"/>
      <c r="C1725" s="21"/>
      <c r="D1725" s="27"/>
      <c r="E1725" s="21"/>
      <c r="F1725" s="21"/>
      <c r="G1725" s="21"/>
      <c r="H1725" s="21"/>
      <c r="I1725" s="21"/>
      <c r="J1725" s="21"/>
      <c r="K1725" s="21"/>
      <c r="L1725" s="21"/>
      <c r="M1725" s="21"/>
    </row>
    <row r="1726" spans="1:13" x14ac:dyDescent="0.3">
      <c r="A1726" s="12" t="s">
        <v>1093</v>
      </c>
      <c r="B1726" s="13" t="s">
        <v>22</v>
      </c>
      <c r="C1726" s="13" t="s">
        <v>217</v>
      </c>
      <c r="D1726" s="16" t="s">
        <v>1094</v>
      </c>
      <c r="E1726" s="14"/>
      <c r="F1726" s="14"/>
      <c r="G1726" s="14"/>
      <c r="H1726" s="14"/>
      <c r="I1726" s="14"/>
      <c r="J1726" s="14"/>
      <c r="K1726" s="15">
        <f>K1729</f>
        <v>2</v>
      </c>
      <c r="L1726" s="15">
        <f>L1729</f>
        <v>142.85</v>
      </c>
      <c r="M1726" s="15">
        <f>M1729</f>
        <v>285.7</v>
      </c>
    </row>
    <row r="1727" spans="1:13" ht="64.8" x14ac:dyDescent="0.3">
      <c r="A1727" s="14"/>
      <c r="B1727" s="14"/>
      <c r="C1727" s="14"/>
      <c r="D1727" s="16" t="s">
        <v>1095</v>
      </c>
      <c r="E1727" s="14"/>
      <c r="F1727" s="14"/>
      <c r="G1727" s="14"/>
      <c r="H1727" s="14"/>
      <c r="I1727" s="14"/>
      <c r="J1727" s="14"/>
      <c r="K1727" s="14"/>
      <c r="L1727" s="14"/>
      <c r="M1727" s="14"/>
    </row>
    <row r="1728" spans="1:13" x14ac:dyDescent="0.3">
      <c r="A1728" s="14"/>
      <c r="B1728" s="14"/>
      <c r="C1728" s="13" t="s">
        <v>26</v>
      </c>
      <c r="D1728" s="26"/>
      <c r="E1728" s="13" t="s">
        <v>824</v>
      </c>
      <c r="F1728" s="17">
        <v>2</v>
      </c>
      <c r="G1728" s="18">
        <v>0</v>
      </c>
      <c r="H1728" s="18">
        <v>0</v>
      </c>
      <c r="I1728" s="18">
        <v>0</v>
      </c>
      <c r="J1728" s="15">
        <f>OR(F1728&lt;&gt;0,G1728&lt;&gt;0,H1728&lt;&gt;0,I1728&lt;&gt;0)*(F1728 + (F1728 = 0))*(G1728 + (G1728 = 0))*(H1728 + (H1728 = 0))*(I1728 + (I1728 = 0))</f>
        <v>2</v>
      </c>
      <c r="K1728" s="14"/>
      <c r="L1728" s="14"/>
      <c r="M1728" s="14"/>
    </row>
    <row r="1729" spans="1:13" x14ac:dyDescent="0.3">
      <c r="A1729" s="14"/>
      <c r="B1729" s="14"/>
      <c r="C1729" s="14"/>
      <c r="D1729" s="26"/>
      <c r="E1729" s="14"/>
      <c r="F1729" s="14"/>
      <c r="G1729" s="14"/>
      <c r="H1729" s="14"/>
      <c r="I1729" s="14"/>
      <c r="J1729" s="19" t="s">
        <v>1096</v>
      </c>
      <c r="K1729" s="20">
        <f>J1728*1</f>
        <v>2</v>
      </c>
      <c r="L1729" s="18">
        <v>142.85</v>
      </c>
      <c r="M1729" s="20">
        <f>ROUND(K1729*L1729,2)</f>
        <v>285.7</v>
      </c>
    </row>
    <row r="1730" spans="1:13" ht="1.05" customHeight="1" x14ac:dyDescent="0.3">
      <c r="A1730" s="21"/>
      <c r="B1730" s="21"/>
      <c r="C1730" s="21"/>
      <c r="D1730" s="27"/>
      <c r="E1730" s="21"/>
      <c r="F1730" s="21"/>
      <c r="G1730" s="21"/>
      <c r="H1730" s="21"/>
      <c r="I1730" s="21"/>
      <c r="J1730" s="21"/>
      <c r="K1730" s="21"/>
      <c r="L1730" s="21"/>
      <c r="M1730" s="21"/>
    </row>
    <row r="1731" spans="1:13" x14ac:dyDescent="0.3">
      <c r="A1731" s="12" t="s">
        <v>1097</v>
      </c>
      <c r="B1731" s="13" t="s">
        <v>22</v>
      </c>
      <c r="C1731" s="13" t="s">
        <v>217</v>
      </c>
      <c r="D1731" s="16" t="s">
        <v>1098</v>
      </c>
      <c r="E1731" s="14"/>
      <c r="F1731" s="14"/>
      <c r="G1731" s="14"/>
      <c r="H1731" s="14"/>
      <c r="I1731" s="14"/>
      <c r="J1731" s="14"/>
      <c r="K1731" s="15">
        <f>K1734</f>
        <v>2</v>
      </c>
      <c r="L1731" s="15">
        <f>L1734</f>
        <v>83.89</v>
      </c>
      <c r="M1731" s="15">
        <f>M1734</f>
        <v>167.78</v>
      </c>
    </row>
    <row r="1732" spans="1:13" ht="64.8" x14ac:dyDescent="0.3">
      <c r="A1732" s="14"/>
      <c r="B1732" s="14"/>
      <c r="C1732" s="14"/>
      <c r="D1732" s="16" t="s">
        <v>1099</v>
      </c>
      <c r="E1732" s="14"/>
      <c r="F1732" s="14"/>
      <c r="G1732" s="14"/>
      <c r="H1732" s="14"/>
      <c r="I1732" s="14"/>
      <c r="J1732" s="14"/>
      <c r="K1732" s="14"/>
      <c r="L1732" s="14"/>
      <c r="M1732" s="14"/>
    </row>
    <row r="1733" spans="1:13" x14ac:dyDescent="0.3">
      <c r="A1733" s="14"/>
      <c r="B1733" s="14"/>
      <c r="C1733" s="13" t="s">
        <v>26</v>
      </c>
      <c r="D1733" s="26"/>
      <c r="E1733" s="13" t="s">
        <v>824</v>
      </c>
      <c r="F1733" s="17">
        <v>2</v>
      </c>
      <c r="G1733" s="18">
        <v>0</v>
      </c>
      <c r="H1733" s="18">
        <v>0</v>
      </c>
      <c r="I1733" s="18">
        <v>0</v>
      </c>
      <c r="J1733" s="15">
        <f>OR(F1733&lt;&gt;0,G1733&lt;&gt;0,H1733&lt;&gt;0,I1733&lt;&gt;0)*(F1733 + (F1733 = 0))*(G1733 + (G1733 = 0))*(H1733 + (H1733 = 0))*(I1733 + (I1733 = 0))</f>
        <v>2</v>
      </c>
      <c r="K1733" s="14"/>
      <c r="L1733" s="14"/>
      <c r="M1733" s="14"/>
    </row>
    <row r="1734" spans="1:13" x14ac:dyDescent="0.3">
      <c r="A1734" s="14"/>
      <c r="B1734" s="14"/>
      <c r="C1734" s="14"/>
      <c r="D1734" s="26"/>
      <c r="E1734" s="14"/>
      <c r="F1734" s="14"/>
      <c r="G1734" s="14"/>
      <c r="H1734" s="14"/>
      <c r="I1734" s="14"/>
      <c r="J1734" s="19" t="s">
        <v>1100</v>
      </c>
      <c r="K1734" s="20">
        <f>J1733*1</f>
        <v>2</v>
      </c>
      <c r="L1734" s="18">
        <v>83.89</v>
      </c>
      <c r="M1734" s="20">
        <f>ROUND(K1734*L1734,2)</f>
        <v>167.78</v>
      </c>
    </row>
    <row r="1735" spans="1:13" ht="1.05" customHeight="1" x14ac:dyDescent="0.3">
      <c r="A1735" s="21"/>
      <c r="B1735" s="21"/>
      <c r="C1735" s="21"/>
      <c r="D1735" s="27"/>
      <c r="E1735" s="21"/>
      <c r="F1735" s="21"/>
      <c r="G1735" s="21"/>
      <c r="H1735" s="21"/>
      <c r="I1735" s="21"/>
      <c r="J1735" s="21"/>
      <c r="K1735" s="21"/>
      <c r="L1735" s="21"/>
      <c r="M1735" s="21"/>
    </row>
    <row r="1736" spans="1:13" x14ac:dyDescent="0.3">
      <c r="A1736" s="12" t="s">
        <v>1101</v>
      </c>
      <c r="B1736" s="13" t="s">
        <v>22</v>
      </c>
      <c r="C1736" s="13" t="s">
        <v>48</v>
      </c>
      <c r="D1736" s="16" t="s">
        <v>1102</v>
      </c>
      <c r="E1736" s="14"/>
      <c r="F1736" s="14"/>
      <c r="G1736" s="14"/>
      <c r="H1736" s="14"/>
      <c r="I1736" s="14"/>
      <c r="J1736" s="14"/>
      <c r="K1736" s="15">
        <f>K1741</f>
        <v>2</v>
      </c>
      <c r="L1736" s="15">
        <f>L1741</f>
        <v>43.48</v>
      </c>
      <c r="M1736" s="15">
        <f>M1741</f>
        <v>86.96</v>
      </c>
    </row>
    <row r="1737" spans="1:13" ht="32.4" x14ac:dyDescent="0.3">
      <c r="A1737" s="14"/>
      <c r="B1737" s="14"/>
      <c r="C1737" s="14"/>
      <c r="D1737" s="16" t="s">
        <v>1103</v>
      </c>
      <c r="E1737" s="14"/>
      <c r="F1737" s="14"/>
      <c r="G1737" s="14"/>
      <c r="H1737" s="14"/>
      <c r="I1737" s="14"/>
      <c r="J1737" s="14"/>
      <c r="K1737" s="14"/>
      <c r="L1737" s="14"/>
      <c r="M1737" s="14"/>
    </row>
    <row r="1738" spans="1:13" x14ac:dyDescent="0.3">
      <c r="A1738" s="14"/>
      <c r="B1738" s="14"/>
      <c r="C1738" s="13" t="s">
        <v>26</v>
      </c>
      <c r="D1738" s="26"/>
      <c r="E1738" s="13" t="s">
        <v>246</v>
      </c>
      <c r="F1738" s="17">
        <v>1</v>
      </c>
      <c r="G1738" s="18">
        <v>0</v>
      </c>
      <c r="H1738" s="18">
        <v>0</v>
      </c>
      <c r="I1738" s="18">
        <v>0</v>
      </c>
      <c r="J1738" s="15">
        <f>OR(F1738&lt;&gt;0,G1738&lt;&gt;0,H1738&lt;&gt;0,I1738&lt;&gt;0)*(F1738 + (F1738 = 0))*(G1738 + (G1738 = 0))*(H1738 + (H1738 = 0))*(I1738 + (I1738 = 0))</f>
        <v>1</v>
      </c>
      <c r="K1738" s="14"/>
      <c r="L1738" s="14"/>
      <c r="M1738" s="14"/>
    </row>
    <row r="1739" spans="1:13" x14ac:dyDescent="0.3">
      <c r="A1739" s="14"/>
      <c r="B1739" s="14"/>
      <c r="C1739" s="13" t="s">
        <v>26</v>
      </c>
      <c r="D1739" s="26"/>
      <c r="E1739" s="13" t="s">
        <v>247</v>
      </c>
      <c r="F1739" s="17">
        <v>1</v>
      </c>
      <c r="G1739" s="18">
        <v>0</v>
      </c>
      <c r="H1739" s="18">
        <v>0</v>
      </c>
      <c r="I1739" s="18">
        <v>0</v>
      </c>
      <c r="J1739" s="15">
        <f>OR(F1739&lt;&gt;0,G1739&lt;&gt;0,H1739&lt;&gt;0,I1739&lt;&gt;0)*(F1739 + (F1739 = 0))*(G1739 + (G1739 = 0))*(H1739 + (H1739 = 0))*(I1739 + (I1739 = 0))</f>
        <v>1</v>
      </c>
      <c r="K1739" s="14"/>
      <c r="L1739" s="14"/>
      <c r="M1739" s="14"/>
    </row>
    <row r="1740" spans="1:13" x14ac:dyDescent="0.3">
      <c r="A1740" s="14"/>
      <c r="B1740" s="14"/>
      <c r="C1740" s="13" t="s">
        <v>26</v>
      </c>
      <c r="D1740" s="26"/>
      <c r="E1740" s="13" t="s">
        <v>17</v>
      </c>
      <c r="F1740" s="17"/>
      <c r="G1740" s="18"/>
      <c r="H1740" s="18"/>
      <c r="I1740" s="18"/>
      <c r="J1740" s="15">
        <f>OR(F1740&lt;&gt;0,G1740&lt;&gt;0,H1740&lt;&gt;0,I1740&lt;&gt;0)*(F1740 + (F1740 = 0))*(G1740 + (G1740 = 0))*(H1740 + (H1740 = 0))*(I1740 + (I1740 = 0))</f>
        <v>0</v>
      </c>
      <c r="K1740" s="14"/>
      <c r="L1740" s="14"/>
      <c r="M1740" s="14"/>
    </row>
    <row r="1741" spans="1:13" x14ac:dyDescent="0.3">
      <c r="A1741" s="14"/>
      <c r="B1741" s="14"/>
      <c r="C1741" s="14"/>
      <c r="D1741" s="26"/>
      <c r="E1741" s="14"/>
      <c r="F1741" s="14"/>
      <c r="G1741" s="14"/>
      <c r="H1741" s="14"/>
      <c r="I1741" s="14"/>
      <c r="J1741" s="19" t="s">
        <v>1104</v>
      </c>
      <c r="K1741" s="20">
        <f>SUM(J1738:J1740)*1</f>
        <v>2</v>
      </c>
      <c r="L1741" s="18">
        <v>43.48</v>
      </c>
      <c r="M1741" s="20">
        <f>ROUND(K1741*L1741,2)</f>
        <v>86.96</v>
      </c>
    </row>
    <row r="1742" spans="1:13" ht="1.05" customHeight="1" x14ac:dyDescent="0.3">
      <c r="A1742" s="21"/>
      <c r="B1742" s="21"/>
      <c r="C1742" s="21"/>
      <c r="D1742" s="27"/>
      <c r="E1742" s="21"/>
      <c r="F1742" s="21"/>
      <c r="G1742" s="21"/>
      <c r="H1742" s="21"/>
      <c r="I1742" s="21"/>
      <c r="J1742" s="21"/>
      <c r="K1742" s="21"/>
      <c r="L1742" s="21"/>
      <c r="M1742" s="21"/>
    </row>
    <row r="1743" spans="1:13" x14ac:dyDescent="0.3">
      <c r="A1743" s="12" t="s">
        <v>1105</v>
      </c>
      <c r="B1743" s="13" t="s">
        <v>22</v>
      </c>
      <c r="C1743" s="13" t="s">
        <v>217</v>
      </c>
      <c r="D1743" s="16" t="s">
        <v>1106</v>
      </c>
      <c r="E1743" s="14"/>
      <c r="F1743" s="14"/>
      <c r="G1743" s="14"/>
      <c r="H1743" s="14"/>
      <c r="I1743" s="14"/>
      <c r="J1743" s="14"/>
      <c r="K1743" s="15">
        <f>K1746</f>
        <v>2</v>
      </c>
      <c r="L1743" s="15">
        <f>L1746</f>
        <v>366.43</v>
      </c>
      <c r="M1743" s="15">
        <f>M1746</f>
        <v>732.86</v>
      </c>
    </row>
    <row r="1744" spans="1:13" ht="54" x14ac:dyDescent="0.3">
      <c r="A1744" s="14"/>
      <c r="B1744" s="14"/>
      <c r="C1744" s="14"/>
      <c r="D1744" s="16" t="s">
        <v>1107</v>
      </c>
      <c r="E1744" s="14"/>
      <c r="F1744" s="14"/>
      <c r="G1744" s="14"/>
      <c r="H1744" s="14"/>
      <c r="I1744" s="14"/>
      <c r="J1744" s="14"/>
      <c r="K1744" s="14"/>
      <c r="L1744" s="14"/>
      <c r="M1744" s="14"/>
    </row>
    <row r="1745" spans="1:13" x14ac:dyDescent="0.3">
      <c r="A1745" s="14"/>
      <c r="B1745" s="14"/>
      <c r="C1745" s="13" t="s">
        <v>26</v>
      </c>
      <c r="D1745" s="26"/>
      <c r="E1745" s="13" t="s">
        <v>824</v>
      </c>
      <c r="F1745" s="17">
        <v>2</v>
      </c>
      <c r="G1745" s="18">
        <v>0</v>
      </c>
      <c r="H1745" s="18">
        <v>0</v>
      </c>
      <c r="I1745" s="18">
        <v>0</v>
      </c>
      <c r="J1745" s="15">
        <f>OR(F1745&lt;&gt;0,G1745&lt;&gt;0,H1745&lt;&gt;0,I1745&lt;&gt;0)*(F1745 + (F1745 = 0))*(G1745 + (G1745 = 0))*(H1745 + (H1745 = 0))*(I1745 + (I1745 = 0))</f>
        <v>2</v>
      </c>
      <c r="K1745" s="14"/>
      <c r="L1745" s="14"/>
      <c r="M1745" s="14"/>
    </row>
    <row r="1746" spans="1:13" x14ac:dyDescent="0.3">
      <c r="A1746" s="14"/>
      <c r="B1746" s="14"/>
      <c r="C1746" s="14"/>
      <c r="D1746" s="26"/>
      <c r="E1746" s="14"/>
      <c r="F1746" s="14"/>
      <c r="G1746" s="14"/>
      <c r="H1746" s="14"/>
      <c r="I1746" s="14"/>
      <c r="J1746" s="19" t="s">
        <v>1108</v>
      </c>
      <c r="K1746" s="20">
        <f>J1745*1</f>
        <v>2</v>
      </c>
      <c r="L1746" s="18">
        <v>366.43</v>
      </c>
      <c r="M1746" s="20">
        <f>ROUND(K1746*L1746,2)</f>
        <v>732.86</v>
      </c>
    </row>
    <row r="1747" spans="1:13" ht="1.05" customHeight="1" x14ac:dyDescent="0.3">
      <c r="A1747" s="21"/>
      <c r="B1747" s="21"/>
      <c r="C1747" s="21"/>
      <c r="D1747" s="27"/>
      <c r="E1747" s="21"/>
      <c r="F1747" s="21"/>
      <c r="G1747" s="21"/>
      <c r="H1747" s="21"/>
      <c r="I1747" s="21"/>
      <c r="J1747" s="21"/>
      <c r="K1747" s="21"/>
      <c r="L1747" s="21"/>
      <c r="M1747" s="21"/>
    </row>
    <row r="1748" spans="1:13" x14ac:dyDescent="0.3">
      <c r="A1748" s="12" t="s">
        <v>1109</v>
      </c>
      <c r="B1748" s="13" t="s">
        <v>22</v>
      </c>
      <c r="C1748" s="13" t="s">
        <v>217</v>
      </c>
      <c r="D1748" s="16" t="s">
        <v>1110</v>
      </c>
      <c r="E1748" s="14"/>
      <c r="F1748" s="14"/>
      <c r="G1748" s="14"/>
      <c r="H1748" s="14"/>
      <c r="I1748" s="14"/>
      <c r="J1748" s="14"/>
      <c r="K1748" s="15">
        <f>K1752</f>
        <v>1</v>
      </c>
      <c r="L1748" s="15">
        <f>L1752</f>
        <v>900.56</v>
      </c>
      <c r="M1748" s="15">
        <f>M1752</f>
        <v>900.56</v>
      </c>
    </row>
    <row r="1749" spans="1:13" ht="108" x14ac:dyDescent="0.3">
      <c r="A1749" s="14"/>
      <c r="B1749" s="14"/>
      <c r="C1749" s="14"/>
      <c r="D1749" s="16" t="s">
        <v>1111</v>
      </c>
      <c r="E1749" s="14"/>
      <c r="F1749" s="14"/>
      <c r="G1749" s="14"/>
      <c r="H1749" s="14"/>
      <c r="I1749" s="14"/>
      <c r="J1749" s="14"/>
      <c r="K1749" s="14"/>
      <c r="L1749" s="14"/>
      <c r="M1749" s="14"/>
    </row>
    <row r="1750" spans="1:13" x14ac:dyDescent="0.3">
      <c r="A1750" s="14"/>
      <c r="B1750" s="14"/>
      <c r="C1750" s="13" t="s">
        <v>26</v>
      </c>
      <c r="D1750" s="26"/>
      <c r="E1750" s="13" t="s">
        <v>17</v>
      </c>
      <c r="F1750" s="17">
        <v>1</v>
      </c>
      <c r="G1750" s="18">
        <v>0</v>
      </c>
      <c r="H1750" s="18">
        <v>0</v>
      </c>
      <c r="I1750" s="18">
        <v>0</v>
      </c>
      <c r="J1750" s="15">
        <f>OR(F1750&lt;&gt;0,G1750&lt;&gt;0,H1750&lt;&gt;0,I1750&lt;&gt;0)*(F1750 + (F1750 = 0))*(G1750 + (G1750 = 0))*(H1750 + (H1750 = 0))*(I1750 + (I1750 = 0))</f>
        <v>1</v>
      </c>
      <c r="K1750" s="14"/>
      <c r="L1750" s="14"/>
      <c r="M1750" s="14"/>
    </row>
    <row r="1751" spans="1:13" x14ac:dyDescent="0.3">
      <c r="A1751" s="14"/>
      <c r="B1751" s="14"/>
      <c r="C1751" s="13" t="s">
        <v>26</v>
      </c>
      <c r="D1751" s="26"/>
      <c r="E1751" s="13" t="s">
        <v>17</v>
      </c>
      <c r="F1751" s="17"/>
      <c r="G1751" s="18"/>
      <c r="H1751" s="18"/>
      <c r="I1751" s="18"/>
      <c r="J1751" s="15">
        <f>OR(F1751&lt;&gt;0,G1751&lt;&gt;0,H1751&lt;&gt;0,I1751&lt;&gt;0)*(F1751 + (F1751 = 0))*(G1751 + (G1751 = 0))*(H1751 + (H1751 = 0))*(I1751 + (I1751 = 0))</f>
        <v>0</v>
      </c>
      <c r="K1751" s="14"/>
      <c r="L1751" s="14"/>
      <c r="M1751" s="14"/>
    </row>
    <row r="1752" spans="1:13" x14ac:dyDescent="0.3">
      <c r="A1752" s="14"/>
      <c r="B1752" s="14"/>
      <c r="C1752" s="14"/>
      <c r="D1752" s="26"/>
      <c r="E1752" s="14"/>
      <c r="F1752" s="14"/>
      <c r="G1752" s="14"/>
      <c r="H1752" s="14"/>
      <c r="I1752" s="14"/>
      <c r="J1752" s="19" t="s">
        <v>1112</v>
      </c>
      <c r="K1752" s="20">
        <f>SUM(J1750:J1751)*1</f>
        <v>1</v>
      </c>
      <c r="L1752" s="18">
        <v>900.56</v>
      </c>
      <c r="M1752" s="20">
        <f>ROUND(K1752*L1752,2)</f>
        <v>900.56</v>
      </c>
    </row>
    <row r="1753" spans="1:13" ht="1.05" customHeight="1" x14ac:dyDescent="0.3">
      <c r="A1753" s="21"/>
      <c r="B1753" s="21"/>
      <c r="C1753" s="21"/>
      <c r="D1753" s="27"/>
      <c r="E1753" s="21"/>
      <c r="F1753" s="21"/>
      <c r="G1753" s="21"/>
      <c r="H1753" s="21"/>
      <c r="I1753" s="21"/>
      <c r="J1753" s="21"/>
      <c r="K1753" s="21"/>
      <c r="L1753" s="21"/>
      <c r="M1753" s="21"/>
    </row>
    <row r="1754" spans="1:13" x14ac:dyDescent="0.3">
      <c r="A1754" s="12" t="s">
        <v>1113</v>
      </c>
      <c r="B1754" s="13" t="s">
        <v>22</v>
      </c>
      <c r="C1754" s="13" t="s">
        <v>217</v>
      </c>
      <c r="D1754" s="16" t="s">
        <v>1114</v>
      </c>
      <c r="E1754" s="14"/>
      <c r="F1754" s="14"/>
      <c r="G1754" s="14"/>
      <c r="H1754" s="14"/>
      <c r="I1754" s="14"/>
      <c r="J1754" s="14"/>
      <c r="K1754" s="15">
        <f>K1757</f>
        <v>1</v>
      </c>
      <c r="L1754" s="15">
        <f>L1757</f>
        <v>219.24</v>
      </c>
      <c r="M1754" s="15">
        <f>M1757</f>
        <v>219.24</v>
      </c>
    </row>
    <row r="1755" spans="1:13" ht="54" x14ac:dyDescent="0.3">
      <c r="A1755" s="14"/>
      <c r="B1755" s="14"/>
      <c r="C1755" s="14"/>
      <c r="D1755" s="16" t="s">
        <v>1115</v>
      </c>
      <c r="E1755" s="14"/>
      <c r="F1755" s="14"/>
      <c r="G1755" s="14"/>
      <c r="H1755" s="14"/>
      <c r="I1755" s="14"/>
      <c r="J1755" s="14"/>
      <c r="K1755" s="14"/>
      <c r="L1755" s="14"/>
      <c r="M1755" s="14"/>
    </row>
    <row r="1756" spans="1:13" x14ac:dyDescent="0.3">
      <c r="A1756" s="14"/>
      <c r="B1756" s="14"/>
      <c r="C1756" s="13" t="s">
        <v>26</v>
      </c>
      <c r="D1756" s="26"/>
      <c r="E1756" s="13" t="s">
        <v>1061</v>
      </c>
      <c r="F1756" s="17">
        <v>1</v>
      </c>
      <c r="G1756" s="18">
        <v>0</v>
      </c>
      <c r="H1756" s="18">
        <v>0</v>
      </c>
      <c r="I1756" s="18">
        <v>0</v>
      </c>
      <c r="J1756" s="15">
        <f>OR(F1756&lt;&gt;0,G1756&lt;&gt;0,H1756&lt;&gt;0,I1756&lt;&gt;0)*(F1756 + (F1756 = 0))*(G1756 + (G1756 = 0))*(H1756 + (H1756 = 0))*(I1756 + (I1756 = 0))</f>
        <v>1</v>
      </c>
      <c r="K1756" s="14"/>
      <c r="L1756" s="14"/>
      <c r="M1756" s="14"/>
    </row>
    <row r="1757" spans="1:13" x14ac:dyDescent="0.3">
      <c r="A1757" s="14"/>
      <c r="B1757" s="14"/>
      <c r="C1757" s="14"/>
      <c r="D1757" s="26"/>
      <c r="E1757" s="14"/>
      <c r="F1757" s="14"/>
      <c r="G1757" s="14"/>
      <c r="H1757" s="14"/>
      <c r="I1757" s="14"/>
      <c r="J1757" s="19" t="s">
        <v>1116</v>
      </c>
      <c r="K1757" s="20">
        <f>J1756*1</f>
        <v>1</v>
      </c>
      <c r="L1757" s="18">
        <v>219.24</v>
      </c>
      <c r="M1757" s="20">
        <f>ROUND(K1757*L1757,2)</f>
        <v>219.24</v>
      </c>
    </row>
    <row r="1758" spans="1:13" ht="1.05" customHeight="1" x14ac:dyDescent="0.3">
      <c r="A1758" s="21"/>
      <c r="B1758" s="21"/>
      <c r="C1758" s="21"/>
      <c r="D1758" s="27"/>
      <c r="E1758" s="21"/>
      <c r="F1758" s="21"/>
      <c r="G1758" s="21"/>
      <c r="H1758" s="21"/>
      <c r="I1758" s="21"/>
      <c r="J1758" s="21"/>
      <c r="K1758" s="21"/>
      <c r="L1758" s="21"/>
      <c r="M1758" s="21"/>
    </row>
    <row r="1759" spans="1:13" ht="21.6" x14ac:dyDescent="0.3">
      <c r="A1759" s="12" t="s">
        <v>1117</v>
      </c>
      <c r="B1759" s="13" t="s">
        <v>22</v>
      </c>
      <c r="C1759" s="13" t="s">
        <v>217</v>
      </c>
      <c r="D1759" s="16" t="s">
        <v>1118</v>
      </c>
      <c r="E1759" s="14"/>
      <c r="F1759" s="14"/>
      <c r="G1759" s="14"/>
      <c r="H1759" s="14"/>
      <c r="I1759" s="14"/>
      <c r="J1759" s="14"/>
      <c r="K1759" s="15">
        <f>K1763</f>
        <v>8</v>
      </c>
      <c r="L1759" s="15">
        <f>L1763</f>
        <v>357.74</v>
      </c>
      <c r="M1759" s="15">
        <f>M1763</f>
        <v>2861.92</v>
      </c>
    </row>
    <row r="1760" spans="1:13" ht="194.4" x14ac:dyDescent="0.3">
      <c r="A1760" s="14"/>
      <c r="B1760" s="14"/>
      <c r="C1760" s="14"/>
      <c r="D1760" s="16" t="s">
        <v>1119</v>
      </c>
      <c r="E1760" s="14"/>
      <c r="F1760" s="14"/>
      <c r="G1760" s="14"/>
      <c r="H1760" s="14"/>
      <c r="I1760" s="14"/>
      <c r="J1760" s="14"/>
      <c r="K1760" s="14"/>
      <c r="L1760" s="14"/>
      <c r="M1760" s="14"/>
    </row>
    <row r="1761" spans="1:13" x14ac:dyDescent="0.3">
      <c r="A1761" s="14"/>
      <c r="B1761" s="14"/>
      <c r="C1761" s="13" t="s">
        <v>26</v>
      </c>
      <c r="D1761" s="26"/>
      <c r="E1761" s="13" t="s">
        <v>949</v>
      </c>
      <c r="F1761" s="17">
        <v>4</v>
      </c>
      <c r="G1761" s="18">
        <v>0</v>
      </c>
      <c r="H1761" s="18">
        <v>0</v>
      </c>
      <c r="I1761" s="18">
        <v>0</v>
      </c>
      <c r="J1761" s="15">
        <f>OR(F1761&lt;&gt;0,G1761&lt;&gt;0,H1761&lt;&gt;0,I1761&lt;&gt;0)*(F1761 + (F1761 = 0))*(G1761 + (G1761 = 0))*(H1761 + (H1761 = 0))*(I1761 + (I1761 = 0))</f>
        <v>4</v>
      </c>
      <c r="K1761" s="14"/>
      <c r="L1761" s="14"/>
      <c r="M1761" s="14"/>
    </row>
    <row r="1762" spans="1:13" x14ac:dyDescent="0.3">
      <c r="A1762" s="14"/>
      <c r="B1762" s="14"/>
      <c r="C1762" s="13" t="s">
        <v>26</v>
      </c>
      <c r="D1762" s="26"/>
      <c r="E1762" s="13" t="s">
        <v>950</v>
      </c>
      <c r="F1762" s="17">
        <v>4</v>
      </c>
      <c r="G1762" s="18">
        <v>0</v>
      </c>
      <c r="H1762" s="18">
        <v>0</v>
      </c>
      <c r="I1762" s="18">
        <v>0</v>
      </c>
      <c r="J1762" s="15">
        <f>OR(F1762&lt;&gt;0,G1762&lt;&gt;0,H1762&lt;&gt;0,I1762&lt;&gt;0)*(F1762 + (F1762 = 0))*(G1762 + (G1762 = 0))*(H1762 + (H1762 = 0))*(I1762 + (I1762 = 0))</f>
        <v>4</v>
      </c>
      <c r="K1762" s="14"/>
      <c r="L1762" s="14"/>
      <c r="M1762" s="14"/>
    </row>
    <row r="1763" spans="1:13" x14ac:dyDescent="0.3">
      <c r="A1763" s="14"/>
      <c r="B1763" s="14"/>
      <c r="C1763" s="14"/>
      <c r="D1763" s="26"/>
      <c r="E1763" s="14"/>
      <c r="F1763" s="14"/>
      <c r="G1763" s="14"/>
      <c r="H1763" s="14"/>
      <c r="I1763" s="14"/>
      <c r="J1763" s="19" t="s">
        <v>1120</v>
      </c>
      <c r="K1763" s="20">
        <f>SUM(J1761:J1762)*1</f>
        <v>8</v>
      </c>
      <c r="L1763" s="18">
        <v>357.74</v>
      </c>
      <c r="M1763" s="20">
        <f>ROUND(K1763*L1763,2)</f>
        <v>2861.92</v>
      </c>
    </row>
    <row r="1764" spans="1:13" ht="1.05" customHeight="1" x14ac:dyDescent="0.3">
      <c r="A1764" s="21"/>
      <c r="B1764" s="21"/>
      <c r="C1764" s="21"/>
      <c r="D1764" s="27"/>
      <c r="E1764" s="21"/>
      <c r="F1764" s="21"/>
      <c r="G1764" s="21"/>
      <c r="H1764" s="21"/>
      <c r="I1764" s="21"/>
      <c r="J1764" s="21"/>
      <c r="K1764" s="21"/>
      <c r="L1764" s="21"/>
      <c r="M1764" s="21"/>
    </row>
    <row r="1765" spans="1:13" x14ac:dyDescent="0.3">
      <c r="A1765" s="14"/>
      <c r="B1765" s="14"/>
      <c r="C1765" s="14"/>
      <c r="D1765" s="26"/>
      <c r="E1765" s="14"/>
      <c r="F1765" s="14"/>
      <c r="G1765" s="14"/>
      <c r="H1765" s="14"/>
      <c r="I1765" s="14"/>
      <c r="J1765" s="19" t="s">
        <v>1121</v>
      </c>
      <c r="K1765" s="18">
        <v>1</v>
      </c>
      <c r="L1765" s="20">
        <f>M1667+M1676+M1682+M1687+M1692+M1698+M1703+M1708+M1715+M1721+M1726+M1731+M1736+M1743+M1748+M1754+M1759</f>
        <v>11585.62</v>
      </c>
      <c r="M1765" s="20">
        <f>ROUND(K1765*L1765,2)</f>
        <v>11585.62</v>
      </c>
    </row>
    <row r="1766" spans="1:13" ht="1.05" customHeight="1" x14ac:dyDescent="0.3">
      <c r="A1766" s="21"/>
      <c r="B1766" s="21"/>
      <c r="C1766" s="21"/>
      <c r="D1766" s="27"/>
      <c r="E1766" s="21"/>
      <c r="F1766" s="21"/>
      <c r="G1766" s="21"/>
      <c r="H1766" s="21"/>
      <c r="I1766" s="21"/>
      <c r="J1766" s="21"/>
      <c r="K1766" s="21"/>
      <c r="L1766" s="21"/>
      <c r="M1766" s="21"/>
    </row>
    <row r="1767" spans="1:13" x14ac:dyDescent="0.3">
      <c r="A1767" s="14"/>
      <c r="B1767" s="14"/>
      <c r="C1767" s="14"/>
      <c r="D1767" s="26"/>
      <c r="E1767" s="14"/>
      <c r="F1767" s="14"/>
      <c r="G1767" s="14"/>
      <c r="H1767" s="14"/>
      <c r="I1767" s="14"/>
      <c r="J1767" s="19" t="s">
        <v>1122</v>
      </c>
      <c r="K1767" s="22">
        <v>1</v>
      </c>
      <c r="L1767" s="20">
        <f>M1341+M1463+M1510+M1666</f>
        <v>61701.85</v>
      </c>
      <c r="M1767" s="20">
        <f>ROUND(K1767*L1767,2)</f>
        <v>61701.85</v>
      </c>
    </row>
    <row r="1768" spans="1:13" ht="1.05" customHeight="1" x14ac:dyDescent="0.3">
      <c r="A1768" s="21"/>
      <c r="B1768" s="21"/>
      <c r="C1768" s="21"/>
      <c r="D1768" s="27"/>
      <c r="E1768" s="21"/>
      <c r="F1768" s="21"/>
      <c r="G1768" s="21"/>
      <c r="H1768" s="21"/>
      <c r="I1768" s="21"/>
      <c r="J1768" s="21"/>
      <c r="K1768" s="21"/>
      <c r="L1768" s="21"/>
      <c r="M1768" s="21"/>
    </row>
    <row r="1769" spans="1:13" x14ac:dyDescent="0.3">
      <c r="A1769" s="5" t="s">
        <v>1123</v>
      </c>
      <c r="B1769" s="5" t="s">
        <v>16</v>
      </c>
      <c r="C1769" s="5" t="s">
        <v>17</v>
      </c>
      <c r="D1769" s="24" t="s">
        <v>1124</v>
      </c>
      <c r="E1769" s="6"/>
      <c r="F1769" s="6"/>
      <c r="G1769" s="6"/>
      <c r="H1769" s="6"/>
      <c r="I1769" s="6"/>
      <c r="J1769" s="6"/>
      <c r="K1769" s="7">
        <f>K2042</f>
        <v>1</v>
      </c>
      <c r="L1769" s="8">
        <f>L2042</f>
        <v>61913.11</v>
      </c>
      <c r="M1769" s="8">
        <f>M2042</f>
        <v>61913.11</v>
      </c>
    </row>
    <row r="1770" spans="1:13" x14ac:dyDescent="0.3">
      <c r="A1770" s="9" t="s">
        <v>1125</v>
      </c>
      <c r="B1770" s="9" t="s">
        <v>16</v>
      </c>
      <c r="C1770" s="9" t="s">
        <v>17</v>
      </c>
      <c r="D1770" s="25" t="s">
        <v>1126</v>
      </c>
      <c r="E1770" s="10"/>
      <c r="F1770" s="10"/>
      <c r="G1770" s="10"/>
      <c r="H1770" s="10"/>
      <c r="I1770" s="10"/>
      <c r="J1770" s="10"/>
      <c r="K1770" s="11">
        <f>K1889</f>
        <v>1</v>
      </c>
      <c r="L1770" s="11">
        <f>L1889</f>
        <v>41774.949999999997</v>
      </c>
      <c r="M1770" s="11">
        <f>M1889</f>
        <v>41774.949999999997</v>
      </c>
    </row>
    <row r="1771" spans="1:13" x14ac:dyDescent="0.3">
      <c r="A1771" s="12" t="s">
        <v>1127</v>
      </c>
      <c r="B1771" s="13" t="s">
        <v>22</v>
      </c>
      <c r="C1771" s="13" t="s">
        <v>217</v>
      </c>
      <c r="D1771" s="16" t="s">
        <v>1128</v>
      </c>
      <c r="E1771" s="14"/>
      <c r="F1771" s="14"/>
      <c r="G1771" s="14"/>
      <c r="H1771" s="14"/>
      <c r="I1771" s="14"/>
      <c r="J1771" s="14"/>
      <c r="K1771" s="15">
        <f>K1775</f>
        <v>1</v>
      </c>
      <c r="L1771" s="15">
        <f>L1775</f>
        <v>558.97</v>
      </c>
      <c r="M1771" s="15">
        <f>M1775</f>
        <v>558.97</v>
      </c>
    </row>
    <row r="1772" spans="1:13" ht="97.2" x14ac:dyDescent="0.3">
      <c r="A1772" s="14"/>
      <c r="B1772" s="14"/>
      <c r="C1772" s="14"/>
      <c r="D1772" s="16" t="s">
        <v>1129</v>
      </c>
      <c r="E1772" s="14"/>
      <c r="F1772" s="14"/>
      <c r="G1772" s="14"/>
      <c r="H1772" s="14"/>
      <c r="I1772" s="14"/>
      <c r="J1772" s="14"/>
      <c r="K1772" s="14"/>
      <c r="L1772" s="14"/>
      <c r="M1772" s="14"/>
    </row>
    <row r="1773" spans="1:13" x14ac:dyDescent="0.3">
      <c r="A1773" s="14"/>
      <c r="B1773" s="14"/>
      <c r="C1773" s="13" t="s">
        <v>26</v>
      </c>
      <c r="D1773" s="26"/>
      <c r="E1773" s="13" t="s">
        <v>17</v>
      </c>
      <c r="F1773" s="17">
        <v>1</v>
      </c>
      <c r="G1773" s="18">
        <v>0</v>
      </c>
      <c r="H1773" s="18">
        <v>0</v>
      </c>
      <c r="I1773" s="18">
        <v>0</v>
      </c>
      <c r="J1773" s="15">
        <f>OR(F1773&lt;&gt;0,G1773&lt;&gt;0,H1773&lt;&gt;0,I1773&lt;&gt;0)*(F1773 + (F1773 = 0))*(G1773 + (G1773 = 0))*(H1773 + (H1773 = 0))*(I1773 + (I1773 = 0))</f>
        <v>1</v>
      </c>
      <c r="K1773" s="14"/>
      <c r="L1773" s="14"/>
      <c r="M1773" s="14"/>
    </row>
    <row r="1774" spans="1:13" x14ac:dyDescent="0.3">
      <c r="A1774" s="14"/>
      <c r="B1774" s="14"/>
      <c r="C1774" s="13" t="s">
        <v>26</v>
      </c>
      <c r="D1774" s="26"/>
      <c r="E1774" s="13" t="s">
        <v>17</v>
      </c>
      <c r="F1774" s="17"/>
      <c r="G1774" s="18"/>
      <c r="H1774" s="18"/>
      <c r="I1774" s="18"/>
      <c r="J1774" s="15">
        <f>OR(F1774&lt;&gt;0,G1774&lt;&gt;0,H1774&lt;&gt;0,I1774&lt;&gt;0)*(F1774 + (F1774 = 0))*(G1774 + (G1774 = 0))*(H1774 + (H1774 = 0))*(I1774 + (I1774 = 0))</f>
        <v>0</v>
      </c>
      <c r="K1774" s="14"/>
      <c r="L1774" s="14"/>
      <c r="M1774" s="14"/>
    </row>
    <row r="1775" spans="1:13" x14ac:dyDescent="0.3">
      <c r="A1775" s="14"/>
      <c r="B1775" s="14"/>
      <c r="C1775" s="14"/>
      <c r="D1775" s="26"/>
      <c r="E1775" s="14"/>
      <c r="F1775" s="14"/>
      <c r="G1775" s="14"/>
      <c r="H1775" s="14"/>
      <c r="I1775" s="14"/>
      <c r="J1775" s="19" t="s">
        <v>1130</v>
      </c>
      <c r="K1775" s="20">
        <f>SUM(J1773:J1774)*1</f>
        <v>1</v>
      </c>
      <c r="L1775" s="18">
        <v>558.97</v>
      </c>
      <c r="M1775" s="20">
        <f>ROUND(K1775*L1775,2)</f>
        <v>558.97</v>
      </c>
    </row>
    <row r="1776" spans="1:13" ht="1.05" customHeight="1" x14ac:dyDescent="0.3">
      <c r="A1776" s="21"/>
      <c r="B1776" s="21"/>
      <c r="C1776" s="21"/>
      <c r="D1776" s="27"/>
      <c r="E1776" s="21"/>
      <c r="F1776" s="21"/>
      <c r="G1776" s="21"/>
      <c r="H1776" s="21"/>
      <c r="I1776" s="21"/>
      <c r="J1776" s="21"/>
      <c r="K1776" s="21"/>
      <c r="L1776" s="21"/>
      <c r="M1776" s="21"/>
    </row>
    <row r="1777" spans="1:13" x14ac:dyDescent="0.3">
      <c r="A1777" s="12" t="s">
        <v>1131</v>
      </c>
      <c r="B1777" s="13" t="s">
        <v>22</v>
      </c>
      <c r="C1777" s="13" t="s">
        <v>217</v>
      </c>
      <c r="D1777" s="16" t="s">
        <v>1132</v>
      </c>
      <c r="E1777" s="14"/>
      <c r="F1777" s="14"/>
      <c r="G1777" s="14"/>
      <c r="H1777" s="14"/>
      <c r="I1777" s="14"/>
      <c r="J1777" s="14"/>
      <c r="K1777" s="15">
        <f>K1781</f>
        <v>1</v>
      </c>
      <c r="L1777" s="15">
        <f>L1781</f>
        <v>621.07000000000005</v>
      </c>
      <c r="M1777" s="15">
        <f>M1781</f>
        <v>621.07000000000005</v>
      </c>
    </row>
    <row r="1778" spans="1:13" ht="75.599999999999994" x14ac:dyDescent="0.3">
      <c r="A1778" s="14"/>
      <c r="B1778" s="14"/>
      <c r="C1778" s="14"/>
      <c r="D1778" s="16" t="s">
        <v>1133</v>
      </c>
      <c r="E1778" s="14"/>
      <c r="F1778" s="14"/>
      <c r="G1778" s="14"/>
      <c r="H1778" s="14"/>
      <c r="I1778" s="14"/>
      <c r="J1778" s="14"/>
      <c r="K1778" s="14"/>
      <c r="L1778" s="14"/>
      <c r="M1778" s="14"/>
    </row>
    <row r="1779" spans="1:13" x14ac:dyDescent="0.3">
      <c r="A1779" s="14"/>
      <c r="B1779" s="14"/>
      <c r="C1779" s="13" t="s">
        <v>26</v>
      </c>
      <c r="D1779" s="26"/>
      <c r="E1779" s="13" t="s">
        <v>17</v>
      </c>
      <c r="F1779" s="17">
        <v>1</v>
      </c>
      <c r="G1779" s="18">
        <v>0</v>
      </c>
      <c r="H1779" s="18">
        <v>0</v>
      </c>
      <c r="I1779" s="18">
        <v>0</v>
      </c>
      <c r="J1779" s="15">
        <f>OR(F1779&lt;&gt;0,G1779&lt;&gt;0,H1779&lt;&gt;0,I1779&lt;&gt;0)*(F1779 + (F1779 = 0))*(G1779 + (G1779 = 0))*(H1779 + (H1779 = 0))*(I1779 + (I1779 = 0))</f>
        <v>1</v>
      </c>
      <c r="K1779" s="14"/>
      <c r="L1779" s="14"/>
      <c r="M1779" s="14"/>
    </row>
    <row r="1780" spans="1:13" x14ac:dyDescent="0.3">
      <c r="A1780" s="14"/>
      <c r="B1780" s="14"/>
      <c r="C1780" s="13" t="s">
        <v>26</v>
      </c>
      <c r="D1780" s="26"/>
      <c r="E1780" s="13" t="s">
        <v>17</v>
      </c>
      <c r="F1780" s="17"/>
      <c r="G1780" s="18"/>
      <c r="H1780" s="18"/>
      <c r="I1780" s="18"/>
      <c r="J1780" s="15">
        <f>OR(F1780&lt;&gt;0,G1780&lt;&gt;0,H1780&lt;&gt;0,I1780&lt;&gt;0)*(F1780 + (F1780 = 0))*(G1780 + (G1780 = 0))*(H1780 + (H1780 = 0))*(I1780 + (I1780 = 0))</f>
        <v>0</v>
      </c>
      <c r="K1780" s="14"/>
      <c r="L1780" s="14"/>
      <c r="M1780" s="14"/>
    </row>
    <row r="1781" spans="1:13" x14ac:dyDescent="0.3">
      <c r="A1781" s="14"/>
      <c r="B1781" s="14"/>
      <c r="C1781" s="14"/>
      <c r="D1781" s="26"/>
      <c r="E1781" s="14"/>
      <c r="F1781" s="14"/>
      <c r="G1781" s="14"/>
      <c r="H1781" s="14"/>
      <c r="I1781" s="14"/>
      <c r="J1781" s="19" t="s">
        <v>1134</v>
      </c>
      <c r="K1781" s="20">
        <f>SUM(J1779:J1780)*1</f>
        <v>1</v>
      </c>
      <c r="L1781" s="18">
        <v>621.07000000000005</v>
      </c>
      <c r="M1781" s="20">
        <f>ROUND(K1781*L1781,2)</f>
        <v>621.07000000000005</v>
      </c>
    </row>
    <row r="1782" spans="1:13" ht="1.05" customHeight="1" x14ac:dyDescent="0.3">
      <c r="A1782" s="21"/>
      <c r="B1782" s="21"/>
      <c r="C1782" s="21"/>
      <c r="D1782" s="27"/>
      <c r="E1782" s="21"/>
      <c r="F1782" s="21"/>
      <c r="G1782" s="21"/>
      <c r="H1782" s="21"/>
      <c r="I1782" s="21"/>
      <c r="J1782" s="21"/>
      <c r="K1782" s="21"/>
      <c r="L1782" s="21"/>
      <c r="M1782" s="21"/>
    </row>
    <row r="1783" spans="1:13" x14ac:dyDescent="0.3">
      <c r="A1783" s="12" t="s">
        <v>1135</v>
      </c>
      <c r="B1783" s="13" t="s">
        <v>22</v>
      </c>
      <c r="C1783" s="13" t="s">
        <v>217</v>
      </c>
      <c r="D1783" s="16" t="s">
        <v>1136</v>
      </c>
      <c r="E1783" s="14"/>
      <c r="F1783" s="14"/>
      <c r="G1783" s="14"/>
      <c r="H1783" s="14"/>
      <c r="I1783" s="14"/>
      <c r="J1783" s="14"/>
      <c r="K1783" s="15">
        <f>K1787</f>
        <v>1</v>
      </c>
      <c r="L1783" s="15">
        <f>L1787</f>
        <v>434.75</v>
      </c>
      <c r="M1783" s="15">
        <f>M1787</f>
        <v>434.75</v>
      </c>
    </row>
    <row r="1784" spans="1:13" ht="64.8" x14ac:dyDescent="0.3">
      <c r="A1784" s="14"/>
      <c r="B1784" s="14"/>
      <c r="C1784" s="14"/>
      <c r="D1784" s="16" t="s">
        <v>1137</v>
      </c>
      <c r="E1784" s="14"/>
      <c r="F1784" s="14"/>
      <c r="G1784" s="14"/>
      <c r="H1784" s="14"/>
      <c r="I1784" s="14"/>
      <c r="J1784" s="14"/>
      <c r="K1784" s="14"/>
      <c r="L1784" s="14"/>
      <c r="M1784" s="14"/>
    </row>
    <row r="1785" spans="1:13" x14ac:dyDescent="0.3">
      <c r="A1785" s="14"/>
      <c r="B1785" s="14"/>
      <c r="C1785" s="13" t="s">
        <v>26</v>
      </c>
      <c r="D1785" s="26"/>
      <c r="E1785" s="13" t="s">
        <v>17</v>
      </c>
      <c r="F1785" s="17">
        <v>1</v>
      </c>
      <c r="G1785" s="18">
        <v>0</v>
      </c>
      <c r="H1785" s="18">
        <v>0</v>
      </c>
      <c r="I1785" s="18">
        <v>0</v>
      </c>
      <c r="J1785" s="15">
        <f>OR(F1785&lt;&gt;0,G1785&lt;&gt;0,H1785&lt;&gt;0,I1785&lt;&gt;0)*(F1785 + (F1785 = 0))*(G1785 + (G1785 = 0))*(H1785 + (H1785 = 0))*(I1785 + (I1785 = 0))</f>
        <v>1</v>
      </c>
      <c r="K1785" s="14"/>
      <c r="L1785" s="14"/>
      <c r="M1785" s="14"/>
    </row>
    <row r="1786" spans="1:13" x14ac:dyDescent="0.3">
      <c r="A1786" s="14"/>
      <c r="B1786" s="14"/>
      <c r="C1786" s="13" t="s">
        <v>26</v>
      </c>
      <c r="D1786" s="26"/>
      <c r="E1786" s="13" t="s">
        <v>17</v>
      </c>
      <c r="F1786" s="17"/>
      <c r="G1786" s="18"/>
      <c r="H1786" s="18"/>
      <c r="I1786" s="18"/>
      <c r="J1786" s="15">
        <f>OR(F1786&lt;&gt;0,G1786&lt;&gt;0,H1786&lt;&gt;0,I1786&lt;&gt;0)*(F1786 + (F1786 = 0))*(G1786 + (G1786 = 0))*(H1786 + (H1786 = 0))*(I1786 + (I1786 = 0))</f>
        <v>0</v>
      </c>
      <c r="K1786" s="14"/>
      <c r="L1786" s="14"/>
      <c r="M1786" s="14"/>
    </row>
    <row r="1787" spans="1:13" x14ac:dyDescent="0.3">
      <c r="A1787" s="14"/>
      <c r="B1787" s="14"/>
      <c r="C1787" s="14"/>
      <c r="D1787" s="26"/>
      <c r="E1787" s="14"/>
      <c r="F1787" s="14"/>
      <c r="G1787" s="14"/>
      <c r="H1787" s="14"/>
      <c r="I1787" s="14"/>
      <c r="J1787" s="19" t="s">
        <v>1138</v>
      </c>
      <c r="K1787" s="20">
        <f>SUM(J1785:J1786)*1</f>
        <v>1</v>
      </c>
      <c r="L1787" s="18">
        <v>434.75</v>
      </c>
      <c r="M1787" s="20">
        <f>ROUND(K1787*L1787,2)</f>
        <v>434.75</v>
      </c>
    </row>
    <row r="1788" spans="1:13" ht="1.05" customHeight="1" x14ac:dyDescent="0.3">
      <c r="A1788" s="21"/>
      <c r="B1788" s="21"/>
      <c r="C1788" s="21"/>
      <c r="D1788" s="27"/>
      <c r="E1788" s="21"/>
      <c r="F1788" s="21"/>
      <c r="G1788" s="21"/>
      <c r="H1788" s="21"/>
      <c r="I1788" s="21"/>
      <c r="J1788" s="21"/>
      <c r="K1788" s="21"/>
      <c r="L1788" s="21"/>
      <c r="M1788" s="21"/>
    </row>
    <row r="1789" spans="1:13" ht="21.6" x14ac:dyDescent="0.3">
      <c r="A1789" s="12" t="s">
        <v>1139</v>
      </c>
      <c r="B1789" s="13" t="s">
        <v>22</v>
      </c>
      <c r="C1789" s="13" t="s">
        <v>217</v>
      </c>
      <c r="D1789" s="16" t="s">
        <v>1140</v>
      </c>
      <c r="E1789" s="14"/>
      <c r="F1789" s="14"/>
      <c r="G1789" s="14"/>
      <c r="H1789" s="14"/>
      <c r="I1789" s="14"/>
      <c r="J1789" s="14"/>
      <c r="K1789" s="15">
        <f>K1793</f>
        <v>1</v>
      </c>
      <c r="L1789" s="15">
        <f>L1793</f>
        <v>9316.07</v>
      </c>
      <c r="M1789" s="15">
        <f>M1793</f>
        <v>9316.07</v>
      </c>
    </row>
    <row r="1790" spans="1:13" ht="86.4" x14ac:dyDescent="0.3">
      <c r="A1790" s="14"/>
      <c r="B1790" s="14"/>
      <c r="C1790" s="14"/>
      <c r="D1790" s="16" t="s">
        <v>1141</v>
      </c>
      <c r="E1790" s="14"/>
      <c r="F1790" s="14"/>
      <c r="G1790" s="14"/>
      <c r="H1790" s="14"/>
      <c r="I1790" s="14"/>
      <c r="J1790" s="14"/>
      <c r="K1790" s="14"/>
      <c r="L1790" s="14"/>
      <c r="M1790" s="14"/>
    </row>
    <row r="1791" spans="1:13" x14ac:dyDescent="0.3">
      <c r="A1791" s="14"/>
      <c r="B1791" s="14"/>
      <c r="C1791" s="13" t="s">
        <v>26</v>
      </c>
      <c r="D1791" s="26"/>
      <c r="E1791" s="13" t="s">
        <v>17</v>
      </c>
      <c r="F1791" s="17">
        <v>1</v>
      </c>
      <c r="G1791" s="18">
        <v>0</v>
      </c>
      <c r="H1791" s="18">
        <v>0</v>
      </c>
      <c r="I1791" s="18">
        <v>0</v>
      </c>
      <c r="J1791" s="15">
        <f>OR(F1791&lt;&gt;0,G1791&lt;&gt;0,H1791&lt;&gt;0,I1791&lt;&gt;0)*(F1791 + (F1791 = 0))*(G1791 + (G1791 = 0))*(H1791 + (H1791 = 0))*(I1791 + (I1791 = 0))</f>
        <v>1</v>
      </c>
      <c r="K1791" s="14"/>
      <c r="L1791" s="14"/>
      <c r="M1791" s="14"/>
    </row>
    <row r="1792" spans="1:13" x14ac:dyDescent="0.3">
      <c r="A1792" s="14"/>
      <c r="B1792" s="14"/>
      <c r="C1792" s="13" t="s">
        <v>26</v>
      </c>
      <c r="D1792" s="26"/>
      <c r="E1792" s="13" t="s">
        <v>17</v>
      </c>
      <c r="F1792" s="17"/>
      <c r="G1792" s="18"/>
      <c r="H1792" s="18"/>
      <c r="I1792" s="18"/>
      <c r="J1792" s="15">
        <f>OR(F1792&lt;&gt;0,G1792&lt;&gt;0,H1792&lt;&gt;0,I1792&lt;&gt;0)*(F1792 + (F1792 = 0))*(G1792 + (G1792 = 0))*(H1792 + (H1792 = 0))*(I1792 + (I1792 = 0))</f>
        <v>0</v>
      </c>
      <c r="K1792" s="14"/>
      <c r="L1792" s="14"/>
      <c r="M1792" s="14"/>
    </row>
    <row r="1793" spans="1:13" x14ac:dyDescent="0.3">
      <c r="A1793" s="14"/>
      <c r="B1793" s="14"/>
      <c r="C1793" s="14"/>
      <c r="D1793" s="26"/>
      <c r="E1793" s="14"/>
      <c r="F1793" s="14"/>
      <c r="G1793" s="14"/>
      <c r="H1793" s="14"/>
      <c r="I1793" s="14"/>
      <c r="J1793" s="19" t="s">
        <v>1142</v>
      </c>
      <c r="K1793" s="20">
        <f>SUM(J1791:J1792)*1</f>
        <v>1</v>
      </c>
      <c r="L1793" s="18">
        <v>9316.07</v>
      </c>
      <c r="M1793" s="20">
        <f>ROUND(K1793*L1793,2)</f>
        <v>9316.07</v>
      </c>
    </row>
    <row r="1794" spans="1:13" ht="1.05" customHeight="1" x14ac:dyDescent="0.3">
      <c r="A1794" s="21"/>
      <c r="B1794" s="21"/>
      <c r="C1794" s="21"/>
      <c r="D1794" s="27"/>
      <c r="E1794" s="21"/>
      <c r="F1794" s="21"/>
      <c r="G1794" s="21"/>
      <c r="H1794" s="21"/>
      <c r="I1794" s="21"/>
      <c r="J1794" s="21"/>
      <c r="K1794" s="21"/>
      <c r="L1794" s="21"/>
      <c r="M1794" s="21"/>
    </row>
    <row r="1795" spans="1:13" x14ac:dyDescent="0.3">
      <c r="A1795" s="12" t="s">
        <v>1143</v>
      </c>
      <c r="B1795" s="13" t="s">
        <v>22</v>
      </c>
      <c r="C1795" s="13" t="s">
        <v>203</v>
      </c>
      <c r="D1795" s="16" t="s">
        <v>1144</v>
      </c>
      <c r="E1795" s="14"/>
      <c r="F1795" s="14"/>
      <c r="G1795" s="14"/>
      <c r="H1795" s="14"/>
      <c r="I1795" s="14"/>
      <c r="J1795" s="14"/>
      <c r="K1795" s="15">
        <f>K1798</f>
        <v>2920</v>
      </c>
      <c r="L1795" s="15">
        <f>L1798</f>
        <v>2.98</v>
      </c>
      <c r="M1795" s="15">
        <f>M1798</f>
        <v>8701.6</v>
      </c>
    </row>
    <row r="1796" spans="1:13" ht="86.4" x14ac:dyDescent="0.3">
      <c r="A1796" s="14"/>
      <c r="B1796" s="14"/>
      <c r="C1796" s="14"/>
      <c r="D1796" s="16" t="s">
        <v>1145</v>
      </c>
      <c r="E1796" s="14"/>
      <c r="F1796" s="14"/>
      <c r="G1796" s="14"/>
      <c r="H1796" s="14"/>
      <c r="I1796" s="14"/>
      <c r="J1796" s="14"/>
      <c r="K1796" s="14"/>
      <c r="L1796" s="14"/>
      <c r="M1796" s="14"/>
    </row>
    <row r="1797" spans="1:13" x14ac:dyDescent="0.3">
      <c r="A1797" s="14"/>
      <c r="B1797" s="14"/>
      <c r="C1797" s="13" t="s">
        <v>26</v>
      </c>
      <c r="D1797" s="26"/>
      <c r="E1797" s="13" t="s">
        <v>17</v>
      </c>
      <c r="F1797" s="17">
        <v>2920</v>
      </c>
      <c r="G1797" s="18">
        <v>0</v>
      </c>
      <c r="H1797" s="18">
        <v>0</v>
      </c>
      <c r="I1797" s="18">
        <v>0</v>
      </c>
      <c r="J1797" s="15">
        <f>OR(F1797&lt;&gt;0,G1797&lt;&gt;0,H1797&lt;&gt;0,I1797&lt;&gt;0)*(F1797 + (F1797 = 0))*(G1797 + (G1797 = 0))*(H1797 + (H1797 = 0))*(I1797 + (I1797 = 0))</f>
        <v>2920</v>
      </c>
      <c r="K1797" s="14"/>
      <c r="L1797" s="14"/>
      <c r="M1797" s="14"/>
    </row>
    <row r="1798" spans="1:13" x14ac:dyDescent="0.3">
      <c r="A1798" s="14"/>
      <c r="B1798" s="14"/>
      <c r="C1798" s="14"/>
      <c r="D1798" s="26"/>
      <c r="E1798" s="14"/>
      <c r="F1798" s="14"/>
      <c r="G1798" s="14"/>
      <c r="H1798" s="14"/>
      <c r="I1798" s="14"/>
      <c r="J1798" s="19" t="s">
        <v>1146</v>
      </c>
      <c r="K1798" s="20">
        <f>J1797*1</f>
        <v>2920</v>
      </c>
      <c r="L1798" s="18">
        <v>2.98</v>
      </c>
      <c r="M1798" s="20">
        <f>ROUND(K1798*L1798,2)</f>
        <v>8701.6</v>
      </c>
    </row>
    <row r="1799" spans="1:13" ht="1.05" customHeight="1" x14ac:dyDescent="0.3">
      <c r="A1799" s="21"/>
      <c r="B1799" s="21"/>
      <c r="C1799" s="21"/>
      <c r="D1799" s="27"/>
      <c r="E1799" s="21"/>
      <c r="F1799" s="21"/>
      <c r="G1799" s="21"/>
      <c r="H1799" s="21"/>
      <c r="I1799" s="21"/>
      <c r="J1799" s="21"/>
      <c r="K1799" s="21"/>
      <c r="L1799" s="21"/>
      <c r="M1799" s="21"/>
    </row>
    <row r="1800" spans="1:13" x14ac:dyDescent="0.3">
      <c r="A1800" s="12" t="s">
        <v>1147</v>
      </c>
      <c r="B1800" s="13" t="s">
        <v>22</v>
      </c>
      <c r="C1800" s="13" t="s">
        <v>203</v>
      </c>
      <c r="D1800" s="16" t="s">
        <v>1148</v>
      </c>
      <c r="E1800" s="14"/>
      <c r="F1800" s="14"/>
      <c r="G1800" s="14"/>
      <c r="H1800" s="14"/>
      <c r="I1800" s="14"/>
      <c r="J1800" s="14"/>
      <c r="K1800" s="15">
        <f>K1803</f>
        <v>2455</v>
      </c>
      <c r="L1800" s="15">
        <f>L1803</f>
        <v>3.48</v>
      </c>
      <c r="M1800" s="15">
        <f>M1803</f>
        <v>8543.4</v>
      </c>
    </row>
    <row r="1801" spans="1:13" ht="86.4" x14ac:dyDescent="0.3">
      <c r="A1801" s="14"/>
      <c r="B1801" s="14"/>
      <c r="C1801" s="14"/>
      <c r="D1801" s="16" t="s">
        <v>1149</v>
      </c>
      <c r="E1801" s="14"/>
      <c r="F1801" s="14"/>
      <c r="G1801" s="14"/>
      <c r="H1801" s="14"/>
      <c r="I1801" s="14"/>
      <c r="J1801" s="14"/>
      <c r="K1801" s="14"/>
      <c r="L1801" s="14"/>
      <c r="M1801" s="14"/>
    </row>
    <row r="1802" spans="1:13" x14ac:dyDescent="0.3">
      <c r="A1802" s="14"/>
      <c r="B1802" s="14"/>
      <c r="C1802" s="13" t="s">
        <v>26</v>
      </c>
      <c r="D1802" s="26"/>
      <c r="E1802" s="13" t="s">
        <v>17</v>
      </c>
      <c r="F1802" s="17">
        <v>2455</v>
      </c>
      <c r="G1802" s="18">
        <v>0</v>
      </c>
      <c r="H1802" s="18">
        <v>0</v>
      </c>
      <c r="I1802" s="18">
        <v>0</v>
      </c>
      <c r="J1802" s="15">
        <f>OR(F1802&lt;&gt;0,G1802&lt;&gt;0,H1802&lt;&gt;0,I1802&lt;&gt;0)*(F1802 + (F1802 = 0))*(G1802 + (G1802 = 0))*(H1802 + (H1802 = 0))*(I1802 + (I1802 = 0))</f>
        <v>2455</v>
      </c>
      <c r="K1802" s="14"/>
      <c r="L1802" s="14"/>
      <c r="M1802" s="14"/>
    </row>
    <row r="1803" spans="1:13" x14ac:dyDescent="0.3">
      <c r="A1803" s="14"/>
      <c r="B1803" s="14"/>
      <c r="C1803" s="14"/>
      <c r="D1803" s="26"/>
      <c r="E1803" s="14"/>
      <c r="F1803" s="14"/>
      <c r="G1803" s="14"/>
      <c r="H1803" s="14"/>
      <c r="I1803" s="14"/>
      <c r="J1803" s="19" t="s">
        <v>1150</v>
      </c>
      <c r="K1803" s="20">
        <f>J1802*1</f>
        <v>2455</v>
      </c>
      <c r="L1803" s="18">
        <v>3.48</v>
      </c>
      <c r="M1803" s="20">
        <f>ROUND(K1803*L1803,2)</f>
        <v>8543.4</v>
      </c>
    </row>
    <row r="1804" spans="1:13" ht="1.05" customHeight="1" x14ac:dyDescent="0.3">
      <c r="A1804" s="21"/>
      <c r="B1804" s="21"/>
      <c r="C1804" s="21"/>
      <c r="D1804" s="27"/>
      <c r="E1804" s="21"/>
      <c r="F1804" s="21"/>
      <c r="G1804" s="21"/>
      <c r="H1804" s="21"/>
      <c r="I1804" s="21"/>
      <c r="J1804" s="21"/>
      <c r="K1804" s="21"/>
      <c r="L1804" s="21"/>
      <c r="M1804" s="21"/>
    </row>
    <row r="1805" spans="1:13" x14ac:dyDescent="0.3">
      <c r="A1805" s="12" t="s">
        <v>1151</v>
      </c>
      <c r="B1805" s="13" t="s">
        <v>22</v>
      </c>
      <c r="C1805" s="13" t="s">
        <v>203</v>
      </c>
      <c r="D1805" s="16" t="s">
        <v>1152</v>
      </c>
      <c r="E1805" s="14"/>
      <c r="F1805" s="14"/>
      <c r="G1805" s="14"/>
      <c r="H1805" s="14"/>
      <c r="I1805" s="14"/>
      <c r="J1805" s="14"/>
      <c r="K1805" s="15">
        <f>K1808</f>
        <v>120</v>
      </c>
      <c r="L1805" s="15">
        <f>L1808</f>
        <v>4.41</v>
      </c>
      <c r="M1805" s="15">
        <f>M1808</f>
        <v>529.20000000000005</v>
      </c>
    </row>
    <row r="1806" spans="1:13" ht="86.4" x14ac:dyDescent="0.3">
      <c r="A1806" s="14"/>
      <c r="B1806" s="14"/>
      <c r="C1806" s="14"/>
      <c r="D1806" s="16" t="s">
        <v>1153</v>
      </c>
      <c r="E1806" s="14"/>
      <c r="F1806" s="14"/>
      <c r="G1806" s="14"/>
      <c r="H1806" s="14"/>
      <c r="I1806" s="14"/>
      <c r="J1806" s="14"/>
      <c r="K1806" s="14"/>
      <c r="L1806" s="14"/>
      <c r="M1806" s="14"/>
    </row>
    <row r="1807" spans="1:13" x14ac:dyDescent="0.3">
      <c r="A1807" s="14"/>
      <c r="B1807" s="14"/>
      <c r="C1807" s="13" t="s">
        <v>26</v>
      </c>
      <c r="D1807" s="26"/>
      <c r="E1807" s="13" t="s">
        <v>17</v>
      </c>
      <c r="F1807" s="17">
        <v>120</v>
      </c>
      <c r="G1807" s="18">
        <v>0</v>
      </c>
      <c r="H1807" s="18">
        <v>0</v>
      </c>
      <c r="I1807" s="18">
        <v>0</v>
      </c>
      <c r="J1807" s="15">
        <f>OR(F1807&lt;&gt;0,G1807&lt;&gt;0,H1807&lt;&gt;0,I1807&lt;&gt;0)*(F1807 + (F1807 = 0))*(G1807 + (G1807 = 0))*(H1807 + (H1807 = 0))*(I1807 + (I1807 = 0))</f>
        <v>120</v>
      </c>
      <c r="K1807" s="14"/>
      <c r="L1807" s="14"/>
      <c r="M1807" s="14"/>
    </row>
    <row r="1808" spans="1:13" x14ac:dyDescent="0.3">
      <c r="A1808" s="14"/>
      <c r="B1808" s="14"/>
      <c r="C1808" s="14"/>
      <c r="D1808" s="26"/>
      <c r="E1808" s="14"/>
      <c r="F1808" s="14"/>
      <c r="G1808" s="14"/>
      <c r="H1808" s="14"/>
      <c r="I1808" s="14"/>
      <c r="J1808" s="19" t="s">
        <v>1154</v>
      </c>
      <c r="K1808" s="20">
        <f>J1807*1</f>
        <v>120</v>
      </c>
      <c r="L1808" s="18">
        <v>4.41</v>
      </c>
      <c r="M1808" s="20">
        <f>ROUND(K1808*L1808,2)</f>
        <v>529.20000000000005</v>
      </c>
    </row>
    <row r="1809" spans="1:13" ht="1.05" customHeight="1" x14ac:dyDescent="0.3">
      <c r="A1809" s="21"/>
      <c r="B1809" s="21"/>
      <c r="C1809" s="21"/>
      <c r="D1809" s="27"/>
      <c r="E1809" s="21"/>
      <c r="F1809" s="21"/>
      <c r="G1809" s="21"/>
      <c r="H1809" s="21"/>
      <c r="I1809" s="21"/>
      <c r="J1809" s="21"/>
      <c r="K1809" s="21"/>
      <c r="L1809" s="21"/>
      <c r="M1809" s="21"/>
    </row>
    <row r="1810" spans="1:13" x14ac:dyDescent="0.3">
      <c r="A1810" s="12" t="s">
        <v>1155</v>
      </c>
      <c r="B1810" s="13" t="s">
        <v>22</v>
      </c>
      <c r="C1810" s="13" t="s">
        <v>203</v>
      </c>
      <c r="D1810" s="16" t="s">
        <v>1156</v>
      </c>
      <c r="E1810" s="14"/>
      <c r="F1810" s="14"/>
      <c r="G1810" s="14"/>
      <c r="H1810" s="14"/>
      <c r="I1810" s="14"/>
      <c r="J1810" s="14"/>
      <c r="K1810" s="15">
        <f>K1813</f>
        <v>70</v>
      </c>
      <c r="L1810" s="15">
        <f>L1813</f>
        <v>5.71</v>
      </c>
      <c r="M1810" s="15">
        <f>M1813</f>
        <v>399.7</v>
      </c>
    </row>
    <row r="1811" spans="1:13" ht="86.4" x14ac:dyDescent="0.3">
      <c r="A1811" s="14"/>
      <c r="B1811" s="14"/>
      <c r="C1811" s="14"/>
      <c r="D1811" s="16" t="s">
        <v>1157</v>
      </c>
      <c r="E1811" s="14"/>
      <c r="F1811" s="14"/>
      <c r="G1811" s="14"/>
      <c r="H1811" s="14"/>
      <c r="I1811" s="14"/>
      <c r="J1811" s="14"/>
      <c r="K1811" s="14"/>
      <c r="L1811" s="14"/>
      <c r="M1811" s="14"/>
    </row>
    <row r="1812" spans="1:13" x14ac:dyDescent="0.3">
      <c r="A1812" s="14"/>
      <c r="B1812" s="14"/>
      <c r="C1812" s="13" t="s">
        <v>26</v>
      </c>
      <c r="D1812" s="26"/>
      <c r="E1812" s="13" t="s">
        <v>1158</v>
      </c>
      <c r="F1812" s="17">
        <v>70</v>
      </c>
      <c r="G1812" s="18">
        <v>0</v>
      </c>
      <c r="H1812" s="18">
        <v>0</v>
      </c>
      <c r="I1812" s="18">
        <v>0</v>
      </c>
      <c r="J1812" s="15">
        <f>OR(F1812&lt;&gt;0,G1812&lt;&gt;0,H1812&lt;&gt;0,I1812&lt;&gt;0)*(F1812 + (F1812 = 0))*(G1812 + (G1812 = 0))*(H1812 + (H1812 = 0))*(I1812 + (I1812 = 0))</f>
        <v>70</v>
      </c>
      <c r="K1812" s="14"/>
      <c r="L1812" s="14"/>
      <c r="M1812" s="14"/>
    </row>
    <row r="1813" spans="1:13" x14ac:dyDescent="0.3">
      <c r="A1813" s="14"/>
      <c r="B1813" s="14"/>
      <c r="C1813" s="14"/>
      <c r="D1813" s="26"/>
      <c r="E1813" s="14"/>
      <c r="F1813" s="14"/>
      <c r="G1813" s="14"/>
      <c r="H1813" s="14"/>
      <c r="I1813" s="14"/>
      <c r="J1813" s="19" t="s">
        <v>1159</v>
      </c>
      <c r="K1813" s="20">
        <f>J1812*1</f>
        <v>70</v>
      </c>
      <c r="L1813" s="18">
        <v>5.71</v>
      </c>
      <c r="M1813" s="20">
        <f>ROUND(K1813*L1813,2)</f>
        <v>399.7</v>
      </c>
    </row>
    <row r="1814" spans="1:13" ht="1.05" customHeight="1" x14ac:dyDescent="0.3">
      <c r="A1814" s="21"/>
      <c r="B1814" s="21"/>
      <c r="C1814" s="21"/>
      <c r="D1814" s="27"/>
      <c r="E1814" s="21"/>
      <c r="F1814" s="21"/>
      <c r="G1814" s="21"/>
      <c r="H1814" s="21"/>
      <c r="I1814" s="21"/>
      <c r="J1814" s="21"/>
      <c r="K1814" s="21"/>
      <c r="L1814" s="21"/>
      <c r="M1814" s="21"/>
    </row>
    <row r="1815" spans="1:13" x14ac:dyDescent="0.3">
      <c r="A1815" s="12" t="s">
        <v>1160</v>
      </c>
      <c r="B1815" s="13" t="s">
        <v>22</v>
      </c>
      <c r="C1815" s="13" t="s">
        <v>203</v>
      </c>
      <c r="D1815" s="16" t="s">
        <v>1161</v>
      </c>
      <c r="E1815" s="14"/>
      <c r="F1815" s="14"/>
      <c r="G1815" s="14"/>
      <c r="H1815" s="14"/>
      <c r="I1815" s="14"/>
      <c r="J1815" s="14"/>
      <c r="K1815" s="18">
        <v>0</v>
      </c>
      <c r="L1815" s="18">
        <v>0</v>
      </c>
      <c r="M1815" s="15">
        <f>ROUND(K1815*L1815,2)</f>
        <v>0</v>
      </c>
    </row>
    <row r="1816" spans="1:13" ht="86.4" x14ac:dyDescent="0.3">
      <c r="A1816" s="14"/>
      <c r="B1816" s="14"/>
      <c r="C1816" s="14"/>
      <c r="D1816" s="16" t="s">
        <v>1162</v>
      </c>
      <c r="E1816" s="14"/>
      <c r="F1816" s="14"/>
      <c r="G1816" s="14"/>
      <c r="H1816" s="14"/>
      <c r="I1816" s="14"/>
      <c r="J1816" s="14"/>
      <c r="K1816" s="14"/>
      <c r="L1816" s="14"/>
      <c r="M1816" s="14"/>
    </row>
    <row r="1817" spans="1:13" x14ac:dyDescent="0.3">
      <c r="A1817" s="12" t="s">
        <v>1163</v>
      </c>
      <c r="B1817" s="13" t="s">
        <v>22</v>
      </c>
      <c r="C1817" s="13" t="s">
        <v>203</v>
      </c>
      <c r="D1817" s="16" t="s">
        <v>1164</v>
      </c>
      <c r="E1817" s="14"/>
      <c r="F1817" s="14"/>
      <c r="G1817" s="14"/>
      <c r="H1817" s="14"/>
      <c r="I1817" s="14"/>
      <c r="J1817" s="14"/>
      <c r="K1817" s="15">
        <f>K1820</f>
        <v>40</v>
      </c>
      <c r="L1817" s="15">
        <f>L1820</f>
        <v>15.03</v>
      </c>
      <c r="M1817" s="15">
        <f>M1820</f>
        <v>601.20000000000005</v>
      </c>
    </row>
    <row r="1818" spans="1:13" ht="86.4" x14ac:dyDescent="0.3">
      <c r="A1818" s="14"/>
      <c r="B1818" s="14"/>
      <c r="C1818" s="14"/>
      <c r="D1818" s="16" t="s">
        <v>1165</v>
      </c>
      <c r="E1818" s="14"/>
      <c r="F1818" s="14"/>
      <c r="G1818" s="14"/>
      <c r="H1818" s="14"/>
      <c r="I1818" s="14"/>
      <c r="J1818" s="14"/>
      <c r="K1818" s="14"/>
      <c r="L1818" s="14"/>
      <c r="M1818" s="14"/>
    </row>
    <row r="1819" spans="1:13" x14ac:dyDescent="0.3">
      <c r="A1819" s="14"/>
      <c r="B1819" s="14"/>
      <c r="C1819" s="13" t="s">
        <v>26</v>
      </c>
      <c r="D1819" s="26"/>
      <c r="E1819" s="13" t="s">
        <v>17</v>
      </c>
      <c r="F1819" s="17">
        <v>40</v>
      </c>
      <c r="G1819" s="18">
        <v>0</v>
      </c>
      <c r="H1819" s="18">
        <v>0</v>
      </c>
      <c r="I1819" s="18">
        <v>0</v>
      </c>
      <c r="J1819" s="15">
        <f>OR(F1819&lt;&gt;0,G1819&lt;&gt;0,H1819&lt;&gt;0,I1819&lt;&gt;0)*(F1819 + (F1819 = 0))*(G1819 + (G1819 = 0))*(H1819 + (H1819 = 0))*(I1819 + (I1819 = 0))</f>
        <v>40</v>
      </c>
      <c r="K1819" s="14"/>
      <c r="L1819" s="14"/>
      <c r="M1819" s="14"/>
    </row>
    <row r="1820" spans="1:13" x14ac:dyDescent="0.3">
      <c r="A1820" s="14"/>
      <c r="B1820" s="14"/>
      <c r="C1820" s="14"/>
      <c r="D1820" s="26"/>
      <c r="E1820" s="14"/>
      <c r="F1820" s="14"/>
      <c r="G1820" s="14"/>
      <c r="H1820" s="14"/>
      <c r="I1820" s="14"/>
      <c r="J1820" s="19" t="s">
        <v>1166</v>
      </c>
      <c r="K1820" s="20">
        <f>J1819*1</f>
        <v>40</v>
      </c>
      <c r="L1820" s="18">
        <v>15.03</v>
      </c>
      <c r="M1820" s="20">
        <f>ROUND(K1820*L1820,2)</f>
        <v>601.20000000000005</v>
      </c>
    </row>
    <row r="1821" spans="1:13" ht="1.05" customHeight="1" x14ac:dyDescent="0.3">
      <c r="A1821" s="21"/>
      <c r="B1821" s="21"/>
      <c r="C1821" s="21"/>
      <c r="D1821" s="27"/>
      <c r="E1821" s="21"/>
      <c r="F1821" s="21"/>
      <c r="G1821" s="21"/>
      <c r="H1821" s="21"/>
      <c r="I1821" s="21"/>
      <c r="J1821" s="21"/>
      <c r="K1821" s="21"/>
      <c r="L1821" s="21"/>
      <c r="M1821" s="21"/>
    </row>
    <row r="1822" spans="1:13" x14ac:dyDescent="0.3">
      <c r="A1822" s="12" t="s">
        <v>1167</v>
      </c>
      <c r="B1822" s="13" t="s">
        <v>22</v>
      </c>
      <c r="C1822" s="13" t="s">
        <v>203</v>
      </c>
      <c r="D1822" s="16" t="s">
        <v>1168</v>
      </c>
      <c r="E1822" s="14"/>
      <c r="F1822" s="14"/>
      <c r="G1822" s="14"/>
      <c r="H1822" s="14"/>
      <c r="I1822" s="14"/>
      <c r="J1822" s="14"/>
      <c r="K1822" s="18">
        <v>0</v>
      </c>
      <c r="L1822" s="18">
        <v>0</v>
      </c>
      <c r="M1822" s="15">
        <f>ROUND(K1822*L1822,2)</f>
        <v>0</v>
      </c>
    </row>
    <row r="1823" spans="1:13" ht="86.4" x14ac:dyDescent="0.3">
      <c r="A1823" s="14"/>
      <c r="B1823" s="14"/>
      <c r="C1823" s="14"/>
      <c r="D1823" s="16" t="s">
        <v>1169</v>
      </c>
      <c r="E1823" s="14"/>
      <c r="F1823" s="14"/>
      <c r="G1823" s="14"/>
      <c r="H1823" s="14"/>
      <c r="I1823" s="14"/>
      <c r="J1823" s="14"/>
      <c r="K1823" s="14"/>
      <c r="L1823" s="14"/>
      <c r="M1823" s="14"/>
    </row>
    <row r="1824" spans="1:13" x14ac:dyDescent="0.3">
      <c r="A1824" s="12" t="s">
        <v>1170</v>
      </c>
      <c r="B1824" s="13" t="s">
        <v>22</v>
      </c>
      <c r="C1824" s="13" t="s">
        <v>203</v>
      </c>
      <c r="D1824" s="16" t="s">
        <v>1171</v>
      </c>
      <c r="E1824" s="14"/>
      <c r="F1824" s="14"/>
      <c r="G1824" s="14"/>
      <c r="H1824" s="14"/>
      <c r="I1824" s="14"/>
      <c r="J1824" s="14"/>
      <c r="K1824" s="15">
        <f>K1827</f>
        <v>182</v>
      </c>
      <c r="L1824" s="15">
        <f>L1827</f>
        <v>6.26</v>
      </c>
      <c r="M1824" s="15">
        <f>M1827</f>
        <v>1139.32</v>
      </c>
    </row>
    <row r="1825" spans="1:13" ht="54" x14ac:dyDescent="0.3">
      <c r="A1825" s="14"/>
      <c r="B1825" s="14"/>
      <c r="C1825" s="14"/>
      <c r="D1825" s="16" t="s">
        <v>1172</v>
      </c>
      <c r="E1825" s="14"/>
      <c r="F1825" s="14"/>
      <c r="G1825" s="14"/>
      <c r="H1825" s="14"/>
      <c r="I1825" s="14"/>
      <c r="J1825" s="14"/>
      <c r="K1825" s="14"/>
      <c r="L1825" s="14"/>
      <c r="M1825" s="14"/>
    </row>
    <row r="1826" spans="1:13" x14ac:dyDescent="0.3">
      <c r="A1826" s="14"/>
      <c r="B1826" s="14"/>
      <c r="C1826" s="13" t="s">
        <v>26</v>
      </c>
      <c r="D1826" s="26"/>
      <c r="E1826" s="13" t="s">
        <v>17</v>
      </c>
      <c r="F1826" s="17">
        <v>182</v>
      </c>
      <c r="G1826" s="18">
        <v>0</v>
      </c>
      <c r="H1826" s="18">
        <v>0</v>
      </c>
      <c r="I1826" s="18">
        <v>0</v>
      </c>
      <c r="J1826" s="15">
        <f>OR(F1826&lt;&gt;0,G1826&lt;&gt;0,H1826&lt;&gt;0,I1826&lt;&gt;0)*(F1826 + (F1826 = 0))*(G1826 + (G1826 = 0))*(H1826 + (H1826 = 0))*(I1826 + (I1826 = 0))</f>
        <v>182</v>
      </c>
      <c r="K1826" s="14"/>
      <c r="L1826" s="14"/>
      <c r="M1826" s="14"/>
    </row>
    <row r="1827" spans="1:13" x14ac:dyDescent="0.3">
      <c r="A1827" s="14"/>
      <c r="B1827" s="14"/>
      <c r="C1827" s="14"/>
      <c r="D1827" s="26"/>
      <c r="E1827" s="14"/>
      <c r="F1827" s="14"/>
      <c r="G1827" s="14"/>
      <c r="H1827" s="14"/>
      <c r="I1827" s="14"/>
      <c r="J1827" s="19" t="s">
        <v>1173</v>
      </c>
      <c r="K1827" s="20">
        <f>J1826*1</f>
        <v>182</v>
      </c>
      <c r="L1827" s="18">
        <v>6.26</v>
      </c>
      <c r="M1827" s="20">
        <f>ROUND(K1827*L1827,2)</f>
        <v>1139.32</v>
      </c>
    </row>
    <row r="1828" spans="1:13" ht="1.05" customHeight="1" x14ac:dyDescent="0.3">
      <c r="A1828" s="21"/>
      <c r="B1828" s="21"/>
      <c r="C1828" s="21"/>
      <c r="D1828" s="27"/>
      <c r="E1828" s="21"/>
      <c r="F1828" s="21"/>
      <c r="G1828" s="21"/>
      <c r="H1828" s="21"/>
      <c r="I1828" s="21"/>
      <c r="J1828" s="21"/>
      <c r="K1828" s="21"/>
      <c r="L1828" s="21"/>
      <c r="M1828" s="21"/>
    </row>
    <row r="1829" spans="1:13" x14ac:dyDescent="0.3">
      <c r="A1829" s="12" t="s">
        <v>1174</v>
      </c>
      <c r="B1829" s="13" t="s">
        <v>22</v>
      </c>
      <c r="C1829" s="13" t="s">
        <v>217</v>
      </c>
      <c r="D1829" s="16" t="s">
        <v>1175</v>
      </c>
      <c r="E1829" s="14"/>
      <c r="F1829" s="14"/>
      <c r="G1829" s="14"/>
      <c r="H1829" s="14"/>
      <c r="I1829" s="14"/>
      <c r="J1829" s="14"/>
      <c r="K1829" s="15">
        <f>K1836</f>
        <v>23</v>
      </c>
      <c r="L1829" s="15">
        <f>L1836</f>
        <v>26.97</v>
      </c>
      <c r="M1829" s="15">
        <f>M1836</f>
        <v>620.30999999999995</v>
      </c>
    </row>
    <row r="1830" spans="1:13" ht="75.599999999999994" x14ac:dyDescent="0.3">
      <c r="A1830" s="14"/>
      <c r="B1830" s="14"/>
      <c r="C1830" s="14"/>
      <c r="D1830" s="16" t="s">
        <v>1176</v>
      </c>
      <c r="E1830" s="14"/>
      <c r="F1830" s="14"/>
      <c r="G1830" s="14"/>
      <c r="H1830" s="14"/>
      <c r="I1830" s="14"/>
      <c r="J1830" s="14"/>
      <c r="K1830" s="14"/>
      <c r="L1830" s="14"/>
      <c r="M1830" s="14"/>
    </row>
    <row r="1831" spans="1:13" x14ac:dyDescent="0.3">
      <c r="A1831" s="14"/>
      <c r="B1831" s="14"/>
      <c r="C1831" s="13" t="s">
        <v>26</v>
      </c>
      <c r="D1831" s="26"/>
      <c r="E1831" s="13" t="s">
        <v>1177</v>
      </c>
      <c r="F1831" s="17">
        <v>6</v>
      </c>
      <c r="G1831" s="18">
        <v>0</v>
      </c>
      <c r="H1831" s="18">
        <v>0</v>
      </c>
      <c r="I1831" s="18">
        <v>0</v>
      </c>
      <c r="J1831" s="15">
        <f>OR(F1831&lt;&gt;0,G1831&lt;&gt;0,H1831&lt;&gt;0,I1831&lt;&gt;0)*(F1831 + (F1831 = 0))*(G1831 + (G1831 = 0))*(H1831 + (H1831 = 0))*(I1831 + (I1831 = 0))</f>
        <v>6</v>
      </c>
      <c r="K1831" s="14"/>
      <c r="L1831" s="14"/>
      <c r="M1831" s="14"/>
    </row>
    <row r="1832" spans="1:13" x14ac:dyDescent="0.3">
      <c r="A1832" s="14"/>
      <c r="B1832" s="14"/>
      <c r="C1832" s="13" t="s">
        <v>26</v>
      </c>
      <c r="D1832" s="26"/>
      <c r="E1832" s="13" t="s">
        <v>1178</v>
      </c>
      <c r="F1832" s="17">
        <v>3</v>
      </c>
      <c r="G1832" s="18">
        <v>0</v>
      </c>
      <c r="H1832" s="18">
        <v>0</v>
      </c>
      <c r="I1832" s="18">
        <v>0</v>
      </c>
      <c r="J1832" s="15">
        <f>OR(F1832&lt;&gt;0,G1832&lt;&gt;0,H1832&lt;&gt;0,I1832&lt;&gt;0)*(F1832 + (F1832 = 0))*(G1832 + (G1832 = 0))*(H1832 + (H1832 = 0))*(I1832 + (I1832 = 0))</f>
        <v>3</v>
      </c>
      <c r="K1832" s="14"/>
      <c r="L1832" s="14"/>
      <c r="M1832" s="14"/>
    </row>
    <row r="1833" spans="1:13" x14ac:dyDescent="0.3">
      <c r="A1833" s="14"/>
      <c r="B1833" s="14"/>
      <c r="C1833" s="13" t="s">
        <v>26</v>
      </c>
      <c r="D1833" s="26"/>
      <c r="E1833" s="13" t="s">
        <v>1179</v>
      </c>
      <c r="F1833" s="17">
        <v>2</v>
      </c>
      <c r="G1833" s="18">
        <v>0</v>
      </c>
      <c r="H1833" s="18">
        <v>0</v>
      </c>
      <c r="I1833" s="18">
        <v>0</v>
      </c>
      <c r="J1833" s="15">
        <f>OR(F1833&lt;&gt;0,G1833&lt;&gt;0,H1833&lt;&gt;0,I1833&lt;&gt;0)*(F1833 + (F1833 = 0))*(G1833 + (G1833 = 0))*(H1833 + (H1833 = 0))*(I1833 + (I1833 = 0))</f>
        <v>2</v>
      </c>
      <c r="K1833" s="14"/>
      <c r="L1833" s="14"/>
      <c r="M1833" s="14"/>
    </row>
    <row r="1834" spans="1:13" x14ac:dyDescent="0.3">
      <c r="A1834" s="14"/>
      <c r="B1834" s="14"/>
      <c r="C1834" s="13" t="s">
        <v>26</v>
      </c>
      <c r="D1834" s="26"/>
      <c r="E1834" s="13" t="s">
        <v>1180</v>
      </c>
      <c r="F1834" s="17"/>
      <c r="G1834" s="18"/>
      <c r="H1834" s="18"/>
      <c r="I1834" s="18"/>
      <c r="J1834" s="15">
        <f>OR(F1834&lt;&gt;0,G1834&lt;&gt;0,H1834&lt;&gt;0,I1834&lt;&gt;0)*(F1834 + (F1834 = 0))*(G1834 + (G1834 = 0))*(H1834 + (H1834 = 0))*(I1834 + (I1834 = 0))</f>
        <v>0</v>
      </c>
      <c r="K1834" s="14"/>
      <c r="L1834" s="14"/>
      <c r="M1834" s="14"/>
    </row>
    <row r="1835" spans="1:13" x14ac:dyDescent="0.3">
      <c r="A1835" s="14"/>
      <c r="B1835" s="14"/>
      <c r="C1835" s="13" t="s">
        <v>26</v>
      </c>
      <c r="D1835" s="26"/>
      <c r="E1835" s="13" t="s">
        <v>1180</v>
      </c>
      <c r="F1835" s="17">
        <v>12</v>
      </c>
      <c r="G1835" s="18">
        <v>0</v>
      </c>
      <c r="H1835" s="18">
        <v>0</v>
      </c>
      <c r="I1835" s="18">
        <v>0</v>
      </c>
      <c r="J1835" s="15">
        <f>OR(F1835&lt;&gt;0,G1835&lt;&gt;0,H1835&lt;&gt;0,I1835&lt;&gt;0)*(F1835 + (F1835 = 0))*(G1835 + (G1835 = 0))*(H1835 + (H1835 = 0))*(I1835 + (I1835 = 0))</f>
        <v>12</v>
      </c>
      <c r="K1835" s="14"/>
      <c r="L1835" s="14"/>
      <c r="M1835" s="14"/>
    </row>
    <row r="1836" spans="1:13" x14ac:dyDescent="0.3">
      <c r="A1836" s="14"/>
      <c r="B1836" s="14"/>
      <c r="C1836" s="14"/>
      <c r="D1836" s="26"/>
      <c r="E1836" s="14"/>
      <c r="F1836" s="14"/>
      <c r="G1836" s="14"/>
      <c r="H1836" s="14"/>
      <c r="I1836" s="14"/>
      <c r="J1836" s="19" t="s">
        <v>1181</v>
      </c>
      <c r="K1836" s="20">
        <f>SUM(J1831:J1835)*1</f>
        <v>23</v>
      </c>
      <c r="L1836" s="18">
        <v>26.97</v>
      </c>
      <c r="M1836" s="20">
        <f>ROUND(K1836*L1836,2)</f>
        <v>620.30999999999995</v>
      </c>
    </row>
    <row r="1837" spans="1:13" ht="1.05" customHeight="1" x14ac:dyDescent="0.3">
      <c r="A1837" s="21"/>
      <c r="B1837" s="21"/>
      <c r="C1837" s="21"/>
      <c r="D1837" s="27"/>
      <c r="E1837" s="21"/>
      <c r="F1837" s="21"/>
      <c r="G1837" s="21"/>
      <c r="H1837" s="21"/>
      <c r="I1837" s="21"/>
      <c r="J1837" s="21"/>
      <c r="K1837" s="21"/>
      <c r="L1837" s="21"/>
      <c r="M1837" s="21"/>
    </row>
    <row r="1838" spans="1:13" x14ac:dyDescent="0.3">
      <c r="A1838" s="12" t="s">
        <v>1182</v>
      </c>
      <c r="B1838" s="13" t="s">
        <v>22</v>
      </c>
      <c r="C1838" s="13" t="s">
        <v>217</v>
      </c>
      <c r="D1838" s="16" t="s">
        <v>1183</v>
      </c>
      <c r="E1838" s="14"/>
      <c r="F1838" s="14"/>
      <c r="G1838" s="14"/>
      <c r="H1838" s="14"/>
      <c r="I1838" s="14"/>
      <c r="J1838" s="14"/>
      <c r="K1838" s="15">
        <f>K1841</f>
        <v>42</v>
      </c>
      <c r="L1838" s="15">
        <f>L1841</f>
        <v>29.81</v>
      </c>
      <c r="M1838" s="15">
        <f>M1841</f>
        <v>1252.02</v>
      </c>
    </row>
    <row r="1839" spans="1:13" ht="118.8" x14ac:dyDescent="0.3">
      <c r="A1839" s="14"/>
      <c r="B1839" s="14"/>
      <c r="C1839" s="14"/>
      <c r="D1839" s="16" t="s">
        <v>1184</v>
      </c>
      <c r="E1839" s="14"/>
      <c r="F1839" s="14"/>
      <c r="G1839" s="14"/>
      <c r="H1839" s="14"/>
      <c r="I1839" s="14"/>
      <c r="J1839" s="14"/>
      <c r="K1839" s="14"/>
      <c r="L1839" s="14"/>
      <c r="M1839" s="14"/>
    </row>
    <row r="1840" spans="1:13" x14ac:dyDescent="0.3">
      <c r="A1840" s="14"/>
      <c r="B1840" s="14"/>
      <c r="C1840" s="13" t="s">
        <v>26</v>
      </c>
      <c r="D1840" s="26"/>
      <c r="E1840" s="13" t="s">
        <v>17</v>
      </c>
      <c r="F1840" s="17">
        <v>42</v>
      </c>
      <c r="G1840" s="18">
        <v>0</v>
      </c>
      <c r="H1840" s="18">
        <v>0</v>
      </c>
      <c r="I1840" s="18">
        <v>0</v>
      </c>
      <c r="J1840" s="15">
        <f>OR(F1840&lt;&gt;0,G1840&lt;&gt;0,H1840&lt;&gt;0,I1840&lt;&gt;0)*(F1840 + (F1840 = 0))*(G1840 + (G1840 = 0))*(H1840 + (H1840 = 0))*(I1840 + (I1840 = 0))</f>
        <v>42</v>
      </c>
      <c r="K1840" s="14"/>
      <c r="L1840" s="14"/>
      <c r="M1840" s="14"/>
    </row>
    <row r="1841" spans="1:13" x14ac:dyDescent="0.3">
      <c r="A1841" s="14"/>
      <c r="B1841" s="14"/>
      <c r="C1841" s="14"/>
      <c r="D1841" s="26"/>
      <c r="E1841" s="14"/>
      <c r="F1841" s="14"/>
      <c r="G1841" s="14"/>
      <c r="H1841" s="14"/>
      <c r="I1841" s="14"/>
      <c r="J1841" s="19" t="s">
        <v>1185</v>
      </c>
      <c r="K1841" s="20">
        <f>J1840*1</f>
        <v>42</v>
      </c>
      <c r="L1841" s="18">
        <v>29.81</v>
      </c>
      <c r="M1841" s="20">
        <f>ROUND(K1841*L1841,2)</f>
        <v>1252.02</v>
      </c>
    </row>
    <row r="1842" spans="1:13" ht="1.05" customHeight="1" x14ac:dyDescent="0.3">
      <c r="A1842" s="21"/>
      <c r="B1842" s="21"/>
      <c r="C1842" s="21"/>
      <c r="D1842" s="27"/>
      <c r="E1842" s="21"/>
      <c r="F1842" s="21"/>
      <c r="G1842" s="21"/>
      <c r="H1842" s="21"/>
      <c r="I1842" s="21"/>
      <c r="J1842" s="21"/>
      <c r="K1842" s="21"/>
      <c r="L1842" s="21"/>
      <c r="M1842" s="21"/>
    </row>
    <row r="1843" spans="1:13" x14ac:dyDescent="0.3">
      <c r="A1843" s="12" t="s">
        <v>1186</v>
      </c>
      <c r="B1843" s="13" t="s">
        <v>22</v>
      </c>
      <c r="C1843" s="13" t="s">
        <v>217</v>
      </c>
      <c r="D1843" s="16" t="s">
        <v>1187</v>
      </c>
      <c r="E1843" s="14"/>
      <c r="F1843" s="14"/>
      <c r="G1843" s="14"/>
      <c r="H1843" s="14"/>
      <c r="I1843" s="14"/>
      <c r="J1843" s="14"/>
      <c r="K1843" s="15">
        <f>K1847</f>
        <v>14</v>
      </c>
      <c r="L1843" s="15">
        <f>L1847</f>
        <v>29.81</v>
      </c>
      <c r="M1843" s="15">
        <f>M1847</f>
        <v>417.34</v>
      </c>
    </row>
    <row r="1844" spans="1:13" ht="118.8" x14ac:dyDescent="0.3">
      <c r="A1844" s="14"/>
      <c r="B1844" s="14"/>
      <c r="C1844" s="14"/>
      <c r="D1844" s="16" t="s">
        <v>1188</v>
      </c>
      <c r="E1844" s="14"/>
      <c r="F1844" s="14"/>
      <c r="G1844" s="14"/>
      <c r="H1844" s="14"/>
      <c r="I1844" s="14"/>
      <c r="J1844" s="14"/>
      <c r="K1844" s="14"/>
      <c r="L1844" s="14"/>
      <c r="M1844" s="14"/>
    </row>
    <row r="1845" spans="1:13" x14ac:dyDescent="0.3">
      <c r="A1845" s="14"/>
      <c r="B1845" s="14"/>
      <c r="C1845" s="13" t="s">
        <v>26</v>
      </c>
      <c r="D1845" s="26"/>
      <c r="E1845" s="13" t="s">
        <v>17</v>
      </c>
      <c r="F1845" s="17"/>
      <c r="G1845" s="18"/>
      <c r="H1845" s="18"/>
      <c r="I1845" s="18"/>
      <c r="J1845" s="15">
        <f>OR(F1845&lt;&gt;0,G1845&lt;&gt;0,H1845&lt;&gt;0,I1845&lt;&gt;0)*(F1845 + (F1845 = 0))*(G1845 + (G1845 = 0))*(H1845 + (H1845 = 0))*(I1845 + (I1845 = 0))</f>
        <v>0</v>
      </c>
      <c r="K1845" s="14"/>
      <c r="L1845" s="14"/>
      <c r="M1845" s="14"/>
    </row>
    <row r="1846" spans="1:13" x14ac:dyDescent="0.3">
      <c r="A1846" s="14"/>
      <c r="B1846" s="14"/>
      <c r="C1846" s="13" t="s">
        <v>26</v>
      </c>
      <c r="D1846" s="26"/>
      <c r="E1846" s="13" t="s">
        <v>17</v>
      </c>
      <c r="F1846" s="17">
        <v>14</v>
      </c>
      <c r="G1846" s="18">
        <v>0</v>
      </c>
      <c r="H1846" s="18">
        <v>0</v>
      </c>
      <c r="I1846" s="18">
        <v>0</v>
      </c>
      <c r="J1846" s="15">
        <f>OR(F1846&lt;&gt;0,G1846&lt;&gt;0,H1846&lt;&gt;0,I1846&lt;&gt;0)*(F1846 + (F1846 = 0))*(G1846 + (G1846 = 0))*(H1846 + (H1846 = 0))*(I1846 + (I1846 = 0))</f>
        <v>14</v>
      </c>
      <c r="K1846" s="14"/>
      <c r="L1846" s="14"/>
      <c r="M1846" s="14"/>
    </row>
    <row r="1847" spans="1:13" x14ac:dyDescent="0.3">
      <c r="A1847" s="14"/>
      <c r="B1847" s="14"/>
      <c r="C1847" s="14"/>
      <c r="D1847" s="26"/>
      <c r="E1847" s="14"/>
      <c r="F1847" s="14"/>
      <c r="G1847" s="14"/>
      <c r="H1847" s="14"/>
      <c r="I1847" s="14"/>
      <c r="J1847" s="19" t="s">
        <v>1189</v>
      </c>
      <c r="K1847" s="20">
        <f>SUM(J1845:J1846)*1</f>
        <v>14</v>
      </c>
      <c r="L1847" s="18">
        <v>29.81</v>
      </c>
      <c r="M1847" s="20">
        <f>ROUND(K1847*L1847,2)</f>
        <v>417.34</v>
      </c>
    </row>
    <row r="1848" spans="1:13" ht="1.05" customHeight="1" x14ac:dyDescent="0.3">
      <c r="A1848" s="21"/>
      <c r="B1848" s="21"/>
      <c r="C1848" s="21"/>
      <c r="D1848" s="27"/>
      <c r="E1848" s="21"/>
      <c r="F1848" s="21"/>
      <c r="G1848" s="21"/>
      <c r="H1848" s="21"/>
      <c r="I1848" s="21"/>
      <c r="J1848" s="21"/>
      <c r="K1848" s="21"/>
      <c r="L1848" s="21"/>
      <c r="M1848" s="21"/>
    </row>
    <row r="1849" spans="1:13" x14ac:dyDescent="0.3">
      <c r="A1849" s="12" t="s">
        <v>1190</v>
      </c>
      <c r="B1849" s="13" t="s">
        <v>22</v>
      </c>
      <c r="C1849" s="13" t="s">
        <v>217</v>
      </c>
      <c r="D1849" s="16" t="s">
        <v>1191</v>
      </c>
      <c r="E1849" s="14"/>
      <c r="F1849" s="14"/>
      <c r="G1849" s="14"/>
      <c r="H1849" s="14"/>
      <c r="I1849" s="14"/>
      <c r="J1849" s="14"/>
      <c r="K1849" s="15">
        <f>K1854</f>
        <v>5</v>
      </c>
      <c r="L1849" s="15">
        <f>L1854</f>
        <v>86.63</v>
      </c>
      <c r="M1849" s="15">
        <f>M1854</f>
        <v>433.15</v>
      </c>
    </row>
    <row r="1850" spans="1:13" ht="151.19999999999999" x14ac:dyDescent="0.3">
      <c r="A1850" s="14"/>
      <c r="B1850" s="14"/>
      <c r="C1850" s="14"/>
      <c r="D1850" s="16" t="s">
        <v>1192</v>
      </c>
      <c r="E1850" s="14"/>
      <c r="F1850" s="14"/>
      <c r="G1850" s="14"/>
      <c r="H1850" s="14"/>
      <c r="I1850" s="14"/>
      <c r="J1850" s="14"/>
      <c r="K1850" s="14"/>
      <c r="L1850" s="14"/>
      <c r="M1850" s="14"/>
    </row>
    <row r="1851" spans="1:13" x14ac:dyDescent="0.3">
      <c r="A1851" s="14"/>
      <c r="B1851" s="14"/>
      <c r="C1851" s="13" t="s">
        <v>26</v>
      </c>
      <c r="D1851" s="26"/>
      <c r="E1851" s="13" t="s">
        <v>1193</v>
      </c>
      <c r="F1851" s="17">
        <v>3</v>
      </c>
      <c r="G1851" s="18">
        <v>0</v>
      </c>
      <c r="H1851" s="18">
        <v>0</v>
      </c>
      <c r="I1851" s="18">
        <v>0</v>
      </c>
      <c r="J1851" s="15">
        <f>OR(F1851&lt;&gt;0,G1851&lt;&gt;0,H1851&lt;&gt;0,I1851&lt;&gt;0)*(F1851 + (F1851 = 0))*(G1851 + (G1851 = 0))*(H1851 + (H1851 = 0))*(I1851 + (I1851 = 0))</f>
        <v>3</v>
      </c>
      <c r="K1851" s="14"/>
      <c r="L1851" s="14"/>
      <c r="M1851" s="14"/>
    </row>
    <row r="1852" spans="1:13" x14ac:dyDescent="0.3">
      <c r="A1852" s="14"/>
      <c r="B1852" s="14"/>
      <c r="C1852" s="13" t="s">
        <v>26</v>
      </c>
      <c r="D1852" s="26"/>
      <c r="E1852" s="13" t="s">
        <v>17</v>
      </c>
      <c r="F1852" s="17"/>
      <c r="G1852" s="18"/>
      <c r="H1852" s="18"/>
      <c r="I1852" s="18"/>
      <c r="J1852" s="15">
        <f>OR(F1852&lt;&gt;0,G1852&lt;&gt;0,H1852&lt;&gt;0,I1852&lt;&gt;0)*(F1852 + (F1852 = 0))*(G1852 + (G1852 = 0))*(H1852 + (H1852 = 0))*(I1852 + (I1852 = 0))</f>
        <v>0</v>
      </c>
      <c r="K1852" s="14"/>
      <c r="L1852" s="14"/>
      <c r="M1852" s="14"/>
    </row>
    <row r="1853" spans="1:13" x14ac:dyDescent="0.3">
      <c r="A1853" s="14"/>
      <c r="B1853" s="14"/>
      <c r="C1853" s="13" t="s">
        <v>26</v>
      </c>
      <c r="D1853" s="26"/>
      <c r="E1853" s="13" t="s">
        <v>17</v>
      </c>
      <c r="F1853" s="17">
        <v>2</v>
      </c>
      <c r="G1853" s="18">
        <v>0</v>
      </c>
      <c r="H1853" s="18">
        <v>0</v>
      </c>
      <c r="I1853" s="18">
        <v>0</v>
      </c>
      <c r="J1853" s="15">
        <f>OR(F1853&lt;&gt;0,G1853&lt;&gt;0,H1853&lt;&gt;0,I1853&lt;&gt;0)*(F1853 + (F1853 = 0))*(G1853 + (G1853 = 0))*(H1853 + (H1853 = 0))*(I1853 + (I1853 = 0))</f>
        <v>2</v>
      </c>
      <c r="K1853" s="14"/>
      <c r="L1853" s="14"/>
      <c r="M1853" s="14"/>
    </row>
    <row r="1854" spans="1:13" x14ac:dyDescent="0.3">
      <c r="A1854" s="14"/>
      <c r="B1854" s="14"/>
      <c r="C1854" s="14"/>
      <c r="D1854" s="26"/>
      <c r="E1854" s="14"/>
      <c r="F1854" s="14"/>
      <c r="G1854" s="14"/>
      <c r="H1854" s="14"/>
      <c r="I1854" s="14"/>
      <c r="J1854" s="19" t="s">
        <v>1194</v>
      </c>
      <c r="K1854" s="20">
        <f>SUM(J1851:J1853)*1</f>
        <v>5</v>
      </c>
      <c r="L1854" s="18">
        <v>86.63</v>
      </c>
      <c r="M1854" s="20">
        <f>ROUND(K1854*L1854,2)</f>
        <v>433.15</v>
      </c>
    </row>
    <row r="1855" spans="1:13" ht="1.05" customHeight="1" x14ac:dyDescent="0.3">
      <c r="A1855" s="21"/>
      <c r="B1855" s="21"/>
      <c r="C1855" s="21"/>
      <c r="D1855" s="27"/>
      <c r="E1855" s="21"/>
      <c r="F1855" s="21"/>
      <c r="G1855" s="21"/>
      <c r="H1855" s="21"/>
      <c r="I1855" s="21"/>
      <c r="J1855" s="21"/>
      <c r="K1855" s="21"/>
      <c r="L1855" s="21"/>
      <c r="M1855" s="21"/>
    </row>
    <row r="1856" spans="1:13" ht="21.6" x14ac:dyDescent="0.3">
      <c r="A1856" s="12" t="s">
        <v>1195</v>
      </c>
      <c r="B1856" s="13" t="s">
        <v>22</v>
      </c>
      <c r="C1856" s="13" t="s">
        <v>217</v>
      </c>
      <c r="D1856" s="16" t="s">
        <v>1196</v>
      </c>
      <c r="E1856" s="14"/>
      <c r="F1856" s="14"/>
      <c r="G1856" s="14"/>
      <c r="H1856" s="14"/>
      <c r="I1856" s="14"/>
      <c r="J1856" s="14"/>
      <c r="K1856" s="15">
        <f>K1861</f>
        <v>3</v>
      </c>
      <c r="L1856" s="15">
        <f>L1861</f>
        <v>134.15</v>
      </c>
      <c r="M1856" s="15">
        <f>M1861</f>
        <v>402.45</v>
      </c>
    </row>
    <row r="1857" spans="1:13" ht="151.19999999999999" x14ac:dyDescent="0.3">
      <c r="A1857" s="14"/>
      <c r="B1857" s="14"/>
      <c r="C1857" s="14"/>
      <c r="D1857" s="16" t="s">
        <v>1197</v>
      </c>
      <c r="E1857" s="14"/>
      <c r="F1857" s="14"/>
      <c r="G1857" s="14"/>
      <c r="H1857" s="14"/>
      <c r="I1857" s="14"/>
      <c r="J1857" s="14"/>
      <c r="K1857" s="14"/>
      <c r="L1857" s="14"/>
      <c r="M1857" s="14"/>
    </row>
    <row r="1858" spans="1:13" x14ac:dyDescent="0.3">
      <c r="A1858" s="14"/>
      <c r="B1858" s="14"/>
      <c r="C1858" s="13" t="s">
        <v>26</v>
      </c>
      <c r="D1858" s="26"/>
      <c r="E1858" s="13" t="s">
        <v>1198</v>
      </c>
      <c r="F1858" s="17">
        <v>2</v>
      </c>
      <c r="G1858" s="18">
        <v>0</v>
      </c>
      <c r="H1858" s="18">
        <v>0</v>
      </c>
      <c r="I1858" s="18">
        <v>0</v>
      </c>
      <c r="J1858" s="15">
        <f>OR(F1858&lt;&gt;0,G1858&lt;&gt;0,H1858&lt;&gt;0,I1858&lt;&gt;0)*(F1858 + (F1858 = 0))*(G1858 + (G1858 = 0))*(H1858 + (H1858 = 0))*(I1858 + (I1858 = 0))</f>
        <v>2</v>
      </c>
      <c r="K1858" s="14"/>
      <c r="L1858" s="14"/>
      <c r="M1858" s="14"/>
    </row>
    <row r="1859" spans="1:13" x14ac:dyDescent="0.3">
      <c r="A1859" s="14"/>
      <c r="B1859" s="14"/>
      <c r="C1859" s="13" t="s">
        <v>26</v>
      </c>
      <c r="D1859" s="26"/>
      <c r="E1859" s="13" t="s">
        <v>17</v>
      </c>
      <c r="F1859" s="17"/>
      <c r="G1859" s="18"/>
      <c r="H1859" s="18"/>
      <c r="I1859" s="18"/>
      <c r="J1859" s="15">
        <f>OR(F1859&lt;&gt;0,G1859&lt;&gt;0,H1859&lt;&gt;0,I1859&lt;&gt;0)*(F1859 + (F1859 = 0))*(G1859 + (G1859 = 0))*(H1859 + (H1859 = 0))*(I1859 + (I1859 = 0))</f>
        <v>0</v>
      </c>
      <c r="K1859" s="14"/>
      <c r="L1859" s="14"/>
      <c r="M1859" s="14"/>
    </row>
    <row r="1860" spans="1:13" x14ac:dyDescent="0.3">
      <c r="A1860" s="14"/>
      <c r="B1860" s="14"/>
      <c r="C1860" s="13" t="s">
        <v>26</v>
      </c>
      <c r="D1860" s="26"/>
      <c r="E1860" s="13" t="s">
        <v>17</v>
      </c>
      <c r="F1860" s="17">
        <v>1</v>
      </c>
      <c r="G1860" s="18">
        <v>0</v>
      </c>
      <c r="H1860" s="18">
        <v>0</v>
      </c>
      <c r="I1860" s="18">
        <v>0</v>
      </c>
      <c r="J1860" s="15">
        <f>OR(F1860&lt;&gt;0,G1860&lt;&gt;0,H1860&lt;&gt;0,I1860&lt;&gt;0)*(F1860 + (F1860 = 0))*(G1860 + (G1860 = 0))*(H1860 + (H1860 = 0))*(I1860 + (I1860 = 0))</f>
        <v>1</v>
      </c>
      <c r="K1860" s="14"/>
      <c r="L1860" s="14"/>
      <c r="M1860" s="14"/>
    </row>
    <row r="1861" spans="1:13" x14ac:dyDescent="0.3">
      <c r="A1861" s="14"/>
      <c r="B1861" s="14"/>
      <c r="C1861" s="14"/>
      <c r="D1861" s="26"/>
      <c r="E1861" s="14"/>
      <c r="F1861" s="14"/>
      <c r="G1861" s="14"/>
      <c r="H1861" s="14"/>
      <c r="I1861" s="14"/>
      <c r="J1861" s="19" t="s">
        <v>1199</v>
      </c>
      <c r="K1861" s="20">
        <f>SUM(J1858:J1860)*1</f>
        <v>3</v>
      </c>
      <c r="L1861" s="18">
        <v>134.15</v>
      </c>
      <c r="M1861" s="20">
        <f>ROUND(K1861*L1861,2)</f>
        <v>402.45</v>
      </c>
    </row>
    <row r="1862" spans="1:13" ht="1.05" customHeight="1" x14ac:dyDescent="0.3">
      <c r="A1862" s="21"/>
      <c r="B1862" s="21"/>
      <c r="C1862" s="21"/>
      <c r="D1862" s="27"/>
      <c r="E1862" s="21"/>
      <c r="F1862" s="21"/>
      <c r="G1862" s="21"/>
      <c r="H1862" s="21"/>
      <c r="I1862" s="21"/>
      <c r="J1862" s="21"/>
      <c r="K1862" s="21"/>
      <c r="L1862" s="21"/>
      <c r="M1862" s="21"/>
    </row>
    <row r="1863" spans="1:13" ht="21.6" x14ac:dyDescent="0.3">
      <c r="A1863" s="12" t="s">
        <v>1200</v>
      </c>
      <c r="B1863" s="13" t="s">
        <v>22</v>
      </c>
      <c r="C1863" s="13" t="s">
        <v>203</v>
      </c>
      <c r="D1863" s="16" t="s">
        <v>1201</v>
      </c>
      <c r="E1863" s="14"/>
      <c r="F1863" s="14"/>
      <c r="G1863" s="14"/>
      <c r="H1863" s="14"/>
      <c r="I1863" s="14"/>
      <c r="J1863" s="14"/>
      <c r="K1863" s="15">
        <f>K1866</f>
        <v>42</v>
      </c>
      <c r="L1863" s="15">
        <f>L1866</f>
        <v>25.49</v>
      </c>
      <c r="M1863" s="15">
        <f>M1866</f>
        <v>1070.58</v>
      </c>
    </row>
    <row r="1864" spans="1:13" ht="64.8" x14ac:dyDescent="0.3">
      <c r="A1864" s="14"/>
      <c r="B1864" s="14"/>
      <c r="C1864" s="14"/>
      <c r="D1864" s="16" t="s">
        <v>1202</v>
      </c>
      <c r="E1864" s="14"/>
      <c r="F1864" s="14"/>
      <c r="G1864" s="14"/>
      <c r="H1864" s="14"/>
      <c r="I1864" s="14"/>
      <c r="J1864" s="14"/>
      <c r="K1864" s="14"/>
      <c r="L1864" s="14"/>
      <c r="M1864" s="14"/>
    </row>
    <row r="1865" spans="1:13" x14ac:dyDescent="0.3">
      <c r="A1865" s="14"/>
      <c r="B1865" s="14"/>
      <c r="C1865" s="13" t="s">
        <v>26</v>
      </c>
      <c r="D1865" s="26"/>
      <c r="E1865" s="13" t="s">
        <v>17</v>
      </c>
      <c r="F1865" s="17">
        <v>42</v>
      </c>
      <c r="G1865" s="18">
        <v>0</v>
      </c>
      <c r="H1865" s="18">
        <v>0</v>
      </c>
      <c r="I1865" s="18">
        <v>0</v>
      </c>
      <c r="J1865" s="15">
        <f>OR(F1865&lt;&gt;0,G1865&lt;&gt;0,H1865&lt;&gt;0,I1865&lt;&gt;0)*(F1865 + (F1865 = 0))*(G1865 + (G1865 = 0))*(H1865 + (H1865 = 0))*(I1865 + (I1865 = 0))</f>
        <v>42</v>
      </c>
      <c r="K1865" s="14"/>
      <c r="L1865" s="14"/>
      <c r="M1865" s="14"/>
    </row>
    <row r="1866" spans="1:13" x14ac:dyDescent="0.3">
      <c r="A1866" s="14"/>
      <c r="B1866" s="14"/>
      <c r="C1866" s="14"/>
      <c r="D1866" s="26"/>
      <c r="E1866" s="14"/>
      <c r="F1866" s="14"/>
      <c r="G1866" s="14"/>
      <c r="H1866" s="14"/>
      <c r="I1866" s="14"/>
      <c r="J1866" s="19" t="s">
        <v>1203</v>
      </c>
      <c r="K1866" s="20">
        <f>J1865*1</f>
        <v>42</v>
      </c>
      <c r="L1866" s="18">
        <v>25.49</v>
      </c>
      <c r="M1866" s="20">
        <f>ROUND(K1866*L1866,2)</f>
        <v>1070.58</v>
      </c>
    </row>
    <row r="1867" spans="1:13" ht="1.05" customHeight="1" x14ac:dyDescent="0.3">
      <c r="A1867" s="21"/>
      <c r="B1867" s="21"/>
      <c r="C1867" s="21"/>
      <c r="D1867" s="27"/>
      <c r="E1867" s="21"/>
      <c r="F1867" s="21"/>
      <c r="G1867" s="21"/>
      <c r="H1867" s="21"/>
      <c r="I1867" s="21"/>
      <c r="J1867" s="21"/>
      <c r="K1867" s="21"/>
      <c r="L1867" s="21"/>
      <c r="M1867" s="21"/>
    </row>
    <row r="1868" spans="1:13" ht="21.6" x14ac:dyDescent="0.3">
      <c r="A1868" s="12" t="s">
        <v>1204</v>
      </c>
      <c r="B1868" s="13" t="s">
        <v>22</v>
      </c>
      <c r="C1868" s="13" t="s">
        <v>203</v>
      </c>
      <c r="D1868" s="16" t="s">
        <v>1205</v>
      </c>
      <c r="E1868" s="14"/>
      <c r="F1868" s="14"/>
      <c r="G1868" s="14"/>
      <c r="H1868" s="14"/>
      <c r="I1868" s="14"/>
      <c r="J1868" s="14"/>
      <c r="K1868" s="15">
        <f>K1871</f>
        <v>70</v>
      </c>
      <c r="L1868" s="15">
        <f>L1871</f>
        <v>33.340000000000003</v>
      </c>
      <c r="M1868" s="15">
        <f>M1871</f>
        <v>2333.8000000000002</v>
      </c>
    </row>
    <row r="1869" spans="1:13" ht="64.8" x14ac:dyDescent="0.3">
      <c r="A1869" s="14"/>
      <c r="B1869" s="14"/>
      <c r="C1869" s="14"/>
      <c r="D1869" s="16" t="s">
        <v>1206</v>
      </c>
      <c r="E1869" s="14"/>
      <c r="F1869" s="14"/>
      <c r="G1869" s="14"/>
      <c r="H1869" s="14"/>
      <c r="I1869" s="14"/>
      <c r="J1869" s="14"/>
      <c r="K1869" s="14"/>
      <c r="L1869" s="14"/>
      <c r="M1869" s="14"/>
    </row>
    <row r="1870" spans="1:13" x14ac:dyDescent="0.3">
      <c r="A1870" s="14"/>
      <c r="B1870" s="14"/>
      <c r="C1870" s="13" t="s">
        <v>26</v>
      </c>
      <c r="D1870" s="26"/>
      <c r="E1870" s="13" t="s">
        <v>17</v>
      </c>
      <c r="F1870" s="17">
        <v>70</v>
      </c>
      <c r="G1870" s="18">
        <v>0</v>
      </c>
      <c r="H1870" s="18">
        <v>0</v>
      </c>
      <c r="I1870" s="18">
        <v>0</v>
      </c>
      <c r="J1870" s="15">
        <f>OR(F1870&lt;&gt;0,G1870&lt;&gt;0,H1870&lt;&gt;0,I1870&lt;&gt;0)*(F1870 + (F1870 = 0))*(G1870 + (G1870 = 0))*(H1870 + (H1870 = 0))*(I1870 + (I1870 = 0))</f>
        <v>70</v>
      </c>
      <c r="K1870" s="14"/>
      <c r="L1870" s="14"/>
      <c r="M1870" s="14"/>
    </row>
    <row r="1871" spans="1:13" x14ac:dyDescent="0.3">
      <c r="A1871" s="14"/>
      <c r="B1871" s="14"/>
      <c r="C1871" s="14"/>
      <c r="D1871" s="26"/>
      <c r="E1871" s="14"/>
      <c r="F1871" s="14"/>
      <c r="G1871" s="14"/>
      <c r="H1871" s="14"/>
      <c r="I1871" s="14"/>
      <c r="J1871" s="19" t="s">
        <v>1207</v>
      </c>
      <c r="K1871" s="20">
        <f>J1870*1</f>
        <v>70</v>
      </c>
      <c r="L1871" s="18">
        <v>33.340000000000003</v>
      </c>
      <c r="M1871" s="20">
        <f>ROUND(K1871*L1871,2)</f>
        <v>2333.8000000000002</v>
      </c>
    </row>
    <row r="1872" spans="1:13" ht="1.05" customHeight="1" x14ac:dyDescent="0.3">
      <c r="A1872" s="21"/>
      <c r="B1872" s="21"/>
      <c r="C1872" s="21"/>
      <c r="D1872" s="27"/>
      <c r="E1872" s="21"/>
      <c r="F1872" s="21"/>
      <c r="G1872" s="21"/>
      <c r="H1872" s="21"/>
      <c r="I1872" s="21"/>
      <c r="J1872" s="21"/>
      <c r="K1872" s="21"/>
      <c r="L1872" s="21"/>
      <c r="M1872" s="21"/>
    </row>
    <row r="1873" spans="1:13" ht="21.6" x14ac:dyDescent="0.3">
      <c r="A1873" s="12" t="s">
        <v>1208</v>
      </c>
      <c r="B1873" s="13" t="s">
        <v>22</v>
      </c>
      <c r="C1873" s="13" t="s">
        <v>203</v>
      </c>
      <c r="D1873" s="16" t="s">
        <v>1209</v>
      </c>
      <c r="E1873" s="14"/>
      <c r="F1873" s="14"/>
      <c r="G1873" s="14"/>
      <c r="H1873" s="14"/>
      <c r="I1873" s="14"/>
      <c r="J1873" s="14"/>
      <c r="K1873" s="15">
        <f>K1876</f>
        <v>50</v>
      </c>
      <c r="L1873" s="15">
        <f>L1876</f>
        <v>42.59</v>
      </c>
      <c r="M1873" s="15">
        <f>M1876</f>
        <v>2129.5</v>
      </c>
    </row>
    <row r="1874" spans="1:13" ht="64.8" x14ac:dyDescent="0.3">
      <c r="A1874" s="14"/>
      <c r="B1874" s="14"/>
      <c r="C1874" s="14"/>
      <c r="D1874" s="16" t="s">
        <v>1210</v>
      </c>
      <c r="E1874" s="14"/>
      <c r="F1874" s="14"/>
      <c r="G1874" s="14"/>
      <c r="H1874" s="14"/>
      <c r="I1874" s="14"/>
      <c r="J1874" s="14"/>
      <c r="K1874" s="14"/>
      <c r="L1874" s="14"/>
      <c r="M1874" s="14"/>
    </row>
    <row r="1875" spans="1:13" x14ac:dyDescent="0.3">
      <c r="A1875" s="14"/>
      <c r="B1875" s="14"/>
      <c r="C1875" s="13" t="s">
        <v>26</v>
      </c>
      <c r="D1875" s="26"/>
      <c r="E1875" s="13" t="s">
        <v>17</v>
      </c>
      <c r="F1875" s="17">
        <v>50</v>
      </c>
      <c r="G1875" s="18">
        <v>0</v>
      </c>
      <c r="H1875" s="18">
        <v>0</v>
      </c>
      <c r="I1875" s="18">
        <v>0</v>
      </c>
      <c r="J1875" s="15">
        <f>OR(F1875&lt;&gt;0,G1875&lt;&gt;0,H1875&lt;&gt;0,I1875&lt;&gt;0)*(F1875 + (F1875 = 0))*(G1875 + (G1875 = 0))*(H1875 + (H1875 = 0))*(I1875 + (I1875 = 0))</f>
        <v>50</v>
      </c>
      <c r="K1875" s="14"/>
      <c r="L1875" s="14"/>
      <c r="M1875" s="14"/>
    </row>
    <row r="1876" spans="1:13" x14ac:dyDescent="0.3">
      <c r="A1876" s="14"/>
      <c r="B1876" s="14"/>
      <c r="C1876" s="14"/>
      <c r="D1876" s="26"/>
      <c r="E1876" s="14"/>
      <c r="F1876" s="14"/>
      <c r="G1876" s="14"/>
      <c r="H1876" s="14"/>
      <c r="I1876" s="14"/>
      <c r="J1876" s="19" t="s">
        <v>1211</v>
      </c>
      <c r="K1876" s="20">
        <f>J1875*1</f>
        <v>50</v>
      </c>
      <c r="L1876" s="18">
        <v>42.59</v>
      </c>
      <c r="M1876" s="20">
        <f>ROUND(K1876*L1876,2)</f>
        <v>2129.5</v>
      </c>
    </row>
    <row r="1877" spans="1:13" ht="1.05" customHeight="1" x14ac:dyDescent="0.3">
      <c r="A1877" s="21"/>
      <c r="B1877" s="21"/>
      <c r="C1877" s="21"/>
      <c r="D1877" s="27"/>
      <c r="E1877" s="21"/>
      <c r="F1877" s="21"/>
      <c r="G1877" s="21"/>
      <c r="H1877" s="21"/>
      <c r="I1877" s="21"/>
      <c r="J1877" s="21"/>
      <c r="K1877" s="21"/>
      <c r="L1877" s="21"/>
      <c r="M1877" s="21"/>
    </row>
    <row r="1878" spans="1:13" x14ac:dyDescent="0.3">
      <c r="A1878" s="12" t="s">
        <v>1212</v>
      </c>
      <c r="B1878" s="13" t="s">
        <v>22</v>
      </c>
      <c r="C1878" s="13" t="s">
        <v>217</v>
      </c>
      <c r="D1878" s="16" t="s">
        <v>1213</v>
      </c>
      <c r="E1878" s="14"/>
      <c r="F1878" s="14"/>
      <c r="G1878" s="14"/>
      <c r="H1878" s="14"/>
      <c r="I1878" s="14"/>
      <c r="J1878" s="14"/>
      <c r="K1878" s="15">
        <f>K1882</f>
        <v>6</v>
      </c>
      <c r="L1878" s="15">
        <f>L1882</f>
        <v>6.42</v>
      </c>
      <c r="M1878" s="15">
        <f>M1882</f>
        <v>38.520000000000003</v>
      </c>
    </row>
    <row r="1879" spans="1:13" ht="97.2" x14ac:dyDescent="0.3">
      <c r="A1879" s="14"/>
      <c r="B1879" s="14"/>
      <c r="C1879" s="14"/>
      <c r="D1879" s="16" t="s">
        <v>1214</v>
      </c>
      <c r="E1879" s="14"/>
      <c r="F1879" s="14"/>
      <c r="G1879" s="14"/>
      <c r="H1879" s="14"/>
      <c r="I1879" s="14"/>
      <c r="J1879" s="14"/>
      <c r="K1879" s="14"/>
      <c r="L1879" s="14"/>
      <c r="M1879" s="14"/>
    </row>
    <row r="1880" spans="1:13" x14ac:dyDescent="0.3">
      <c r="A1880" s="14"/>
      <c r="B1880" s="14"/>
      <c r="C1880" s="13" t="s">
        <v>26</v>
      </c>
      <c r="D1880" s="26"/>
      <c r="E1880" s="13" t="s">
        <v>1177</v>
      </c>
      <c r="F1880" s="17">
        <v>6</v>
      </c>
      <c r="G1880" s="18">
        <v>0</v>
      </c>
      <c r="H1880" s="18">
        <v>0</v>
      </c>
      <c r="I1880" s="18">
        <v>0</v>
      </c>
      <c r="J1880" s="15">
        <f>OR(F1880&lt;&gt;0,G1880&lt;&gt;0,H1880&lt;&gt;0,I1880&lt;&gt;0)*(F1880 + (F1880 = 0))*(G1880 + (G1880 = 0))*(H1880 + (H1880 = 0))*(I1880 + (I1880 = 0))</f>
        <v>6</v>
      </c>
      <c r="K1880" s="14"/>
      <c r="L1880" s="14"/>
      <c r="M1880" s="14"/>
    </row>
    <row r="1881" spans="1:13" x14ac:dyDescent="0.3">
      <c r="A1881" s="14"/>
      <c r="B1881" s="14"/>
      <c r="C1881" s="13" t="s">
        <v>26</v>
      </c>
      <c r="D1881" s="26"/>
      <c r="E1881" s="13" t="s">
        <v>17</v>
      </c>
      <c r="F1881" s="17"/>
      <c r="G1881" s="18"/>
      <c r="H1881" s="18"/>
      <c r="I1881" s="18"/>
      <c r="J1881" s="15">
        <f>OR(F1881&lt;&gt;0,G1881&lt;&gt;0,H1881&lt;&gt;0,I1881&lt;&gt;0)*(F1881 + (F1881 = 0))*(G1881 + (G1881 = 0))*(H1881 + (H1881 = 0))*(I1881 + (I1881 = 0))</f>
        <v>0</v>
      </c>
      <c r="K1881" s="14"/>
      <c r="L1881" s="14"/>
      <c r="M1881" s="14"/>
    </row>
    <row r="1882" spans="1:13" x14ac:dyDescent="0.3">
      <c r="A1882" s="14"/>
      <c r="B1882" s="14"/>
      <c r="C1882" s="14"/>
      <c r="D1882" s="26"/>
      <c r="E1882" s="14"/>
      <c r="F1882" s="14"/>
      <c r="G1882" s="14"/>
      <c r="H1882" s="14"/>
      <c r="I1882" s="14"/>
      <c r="J1882" s="19" t="s">
        <v>1215</v>
      </c>
      <c r="K1882" s="20">
        <f>SUM(J1880:J1881)*1</f>
        <v>6</v>
      </c>
      <c r="L1882" s="18">
        <v>6.42</v>
      </c>
      <c r="M1882" s="20">
        <f>ROUND(K1882*L1882,2)</f>
        <v>38.520000000000003</v>
      </c>
    </row>
    <row r="1883" spans="1:13" ht="1.05" customHeight="1" x14ac:dyDescent="0.3">
      <c r="A1883" s="21"/>
      <c r="B1883" s="21"/>
      <c r="C1883" s="21"/>
      <c r="D1883" s="27"/>
      <c r="E1883" s="21"/>
      <c r="F1883" s="21"/>
      <c r="G1883" s="21"/>
      <c r="H1883" s="21"/>
      <c r="I1883" s="21"/>
      <c r="J1883" s="21"/>
      <c r="K1883" s="21"/>
      <c r="L1883" s="21"/>
      <c r="M1883" s="21"/>
    </row>
    <row r="1884" spans="1:13" x14ac:dyDescent="0.3">
      <c r="A1884" s="12" t="s">
        <v>1216</v>
      </c>
      <c r="B1884" s="13" t="s">
        <v>22</v>
      </c>
      <c r="C1884" s="13" t="s">
        <v>203</v>
      </c>
      <c r="D1884" s="16" t="s">
        <v>1217</v>
      </c>
      <c r="E1884" s="14"/>
      <c r="F1884" s="14"/>
      <c r="G1884" s="14"/>
      <c r="H1884" s="14"/>
      <c r="I1884" s="14"/>
      <c r="J1884" s="14"/>
      <c r="K1884" s="15">
        <f>K1887</f>
        <v>620</v>
      </c>
      <c r="L1884" s="15">
        <f>L1887</f>
        <v>3.6</v>
      </c>
      <c r="M1884" s="15">
        <f>M1887</f>
        <v>2232</v>
      </c>
    </row>
    <row r="1885" spans="1:13" ht="86.4" x14ac:dyDescent="0.3">
      <c r="A1885" s="14"/>
      <c r="B1885" s="14"/>
      <c r="C1885" s="14"/>
      <c r="D1885" s="16" t="s">
        <v>1218</v>
      </c>
      <c r="E1885" s="14"/>
      <c r="F1885" s="14"/>
      <c r="G1885" s="14"/>
      <c r="H1885" s="14"/>
      <c r="I1885" s="14"/>
      <c r="J1885" s="14"/>
      <c r="K1885" s="14"/>
      <c r="L1885" s="14"/>
      <c r="M1885" s="14"/>
    </row>
    <row r="1886" spans="1:13" x14ac:dyDescent="0.3">
      <c r="A1886" s="14"/>
      <c r="B1886" s="14"/>
      <c r="C1886" s="13" t="s">
        <v>26</v>
      </c>
      <c r="D1886" s="26"/>
      <c r="E1886" s="13" t="s">
        <v>17</v>
      </c>
      <c r="F1886" s="17">
        <v>620</v>
      </c>
      <c r="G1886" s="18">
        <v>0</v>
      </c>
      <c r="H1886" s="18">
        <v>0</v>
      </c>
      <c r="I1886" s="18">
        <v>0</v>
      </c>
      <c r="J1886" s="15">
        <f>OR(F1886&lt;&gt;0,G1886&lt;&gt;0,H1886&lt;&gt;0,I1886&lt;&gt;0)*(F1886 + (F1886 = 0))*(G1886 + (G1886 = 0))*(H1886 + (H1886 = 0))*(I1886 + (I1886 = 0))</f>
        <v>620</v>
      </c>
      <c r="K1886" s="14"/>
      <c r="L1886" s="14"/>
      <c r="M1886" s="14"/>
    </row>
    <row r="1887" spans="1:13" x14ac:dyDescent="0.3">
      <c r="A1887" s="14"/>
      <c r="B1887" s="14"/>
      <c r="C1887" s="14"/>
      <c r="D1887" s="26"/>
      <c r="E1887" s="14"/>
      <c r="F1887" s="14"/>
      <c r="G1887" s="14"/>
      <c r="H1887" s="14"/>
      <c r="I1887" s="14"/>
      <c r="J1887" s="19" t="s">
        <v>1219</v>
      </c>
      <c r="K1887" s="20">
        <f>J1886*1</f>
        <v>620</v>
      </c>
      <c r="L1887" s="18">
        <v>3.6</v>
      </c>
      <c r="M1887" s="20">
        <f>ROUND(K1887*L1887,2)</f>
        <v>2232</v>
      </c>
    </row>
    <row r="1888" spans="1:13" ht="1.05" customHeight="1" x14ac:dyDescent="0.3">
      <c r="A1888" s="21"/>
      <c r="B1888" s="21"/>
      <c r="C1888" s="21"/>
      <c r="D1888" s="27"/>
      <c r="E1888" s="21"/>
      <c r="F1888" s="21"/>
      <c r="G1888" s="21"/>
      <c r="H1888" s="21"/>
      <c r="I1888" s="21"/>
      <c r="J1888" s="21"/>
      <c r="K1888" s="21"/>
      <c r="L1888" s="21"/>
      <c r="M1888" s="21"/>
    </row>
    <row r="1889" spans="1:13" x14ac:dyDescent="0.3">
      <c r="A1889" s="14"/>
      <c r="B1889" s="14"/>
      <c r="C1889" s="14"/>
      <c r="D1889" s="26"/>
      <c r="E1889" s="14"/>
      <c r="F1889" s="14"/>
      <c r="G1889" s="14"/>
      <c r="H1889" s="14"/>
      <c r="I1889" s="14"/>
      <c r="J1889" s="19" t="s">
        <v>1220</v>
      </c>
      <c r="K1889" s="18">
        <v>1</v>
      </c>
      <c r="L1889" s="20">
        <f>M1771+M1777+M1783+M1789+M1795+M1800+M1805+M1810+M1815+M1817+M1822+M1824+M1829+M1838+M1843+M1849+M1856+M1863+M1868+M1873+M1878+M1884</f>
        <v>41774.949999999997</v>
      </c>
      <c r="M1889" s="20">
        <f>ROUND(K1889*L1889,2)</f>
        <v>41774.949999999997</v>
      </c>
    </row>
    <row r="1890" spans="1:13" ht="1.05" customHeight="1" x14ac:dyDescent="0.3">
      <c r="A1890" s="21"/>
      <c r="B1890" s="21"/>
      <c r="C1890" s="21"/>
      <c r="D1890" s="27"/>
      <c r="E1890" s="21"/>
      <c r="F1890" s="21"/>
      <c r="G1890" s="21"/>
      <c r="H1890" s="21"/>
      <c r="I1890" s="21"/>
      <c r="J1890" s="21"/>
      <c r="K1890" s="21"/>
      <c r="L1890" s="21"/>
      <c r="M1890" s="21"/>
    </row>
    <row r="1891" spans="1:13" x14ac:dyDescent="0.3">
      <c r="A1891" s="9" t="s">
        <v>1221</v>
      </c>
      <c r="B1891" s="9" t="s">
        <v>16</v>
      </c>
      <c r="C1891" s="9" t="s">
        <v>17</v>
      </c>
      <c r="D1891" s="25" t="s">
        <v>1222</v>
      </c>
      <c r="E1891" s="10"/>
      <c r="F1891" s="10"/>
      <c r="G1891" s="10"/>
      <c r="H1891" s="10"/>
      <c r="I1891" s="10"/>
      <c r="J1891" s="10"/>
      <c r="K1891" s="11">
        <f>K1963</f>
        <v>1</v>
      </c>
      <c r="L1891" s="11">
        <f>L1963</f>
        <v>11950.16</v>
      </c>
      <c r="M1891" s="11">
        <f>M1963</f>
        <v>11950.16</v>
      </c>
    </row>
    <row r="1892" spans="1:13" ht="75.599999999999994" x14ac:dyDescent="0.3">
      <c r="A1892" s="14"/>
      <c r="B1892" s="14"/>
      <c r="C1892" s="14"/>
      <c r="D1892" s="16" t="s">
        <v>1223</v>
      </c>
      <c r="E1892" s="14"/>
      <c r="F1892" s="14"/>
      <c r="G1892" s="14"/>
      <c r="H1892" s="14"/>
      <c r="I1892" s="14"/>
      <c r="J1892" s="14"/>
      <c r="K1892" s="14"/>
      <c r="L1892" s="14"/>
      <c r="M1892" s="14"/>
    </row>
    <row r="1893" spans="1:13" x14ac:dyDescent="0.3">
      <c r="A1893" s="12" t="s">
        <v>1224</v>
      </c>
      <c r="B1893" s="13" t="s">
        <v>22</v>
      </c>
      <c r="C1893" s="13" t="s">
        <v>217</v>
      </c>
      <c r="D1893" s="16" t="s">
        <v>1225</v>
      </c>
      <c r="E1893" s="14"/>
      <c r="F1893" s="14"/>
      <c r="G1893" s="14"/>
      <c r="H1893" s="14"/>
      <c r="I1893" s="14"/>
      <c r="J1893" s="14"/>
      <c r="K1893" s="15">
        <f>K1897</f>
        <v>1</v>
      </c>
      <c r="L1893" s="15">
        <f>L1897</f>
        <v>243.73</v>
      </c>
      <c r="M1893" s="15">
        <f>M1897</f>
        <v>243.73</v>
      </c>
    </row>
    <row r="1894" spans="1:13" ht="75.599999999999994" x14ac:dyDescent="0.3">
      <c r="A1894" s="14"/>
      <c r="B1894" s="14"/>
      <c r="C1894" s="14"/>
      <c r="D1894" s="16" t="s">
        <v>1226</v>
      </c>
      <c r="E1894" s="14"/>
      <c r="F1894" s="14"/>
      <c r="G1894" s="14"/>
      <c r="H1894" s="14"/>
      <c r="I1894" s="14"/>
      <c r="J1894" s="14"/>
      <c r="K1894" s="14"/>
      <c r="L1894" s="14"/>
      <c r="M1894" s="14"/>
    </row>
    <row r="1895" spans="1:13" x14ac:dyDescent="0.3">
      <c r="A1895" s="14"/>
      <c r="B1895" s="14"/>
      <c r="C1895" s="13" t="s">
        <v>26</v>
      </c>
      <c r="D1895" s="26"/>
      <c r="E1895" s="13" t="s">
        <v>17</v>
      </c>
      <c r="F1895" s="17">
        <v>1</v>
      </c>
      <c r="G1895" s="18">
        <v>0</v>
      </c>
      <c r="H1895" s="18">
        <v>0</v>
      </c>
      <c r="I1895" s="18">
        <v>0</v>
      </c>
      <c r="J1895" s="15">
        <f>OR(F1895&lt;&gt;0,G1895&lt;&gt;0,H1895&lt;&gt;0,I1895&lt;&gt;0)*(F1895 + (F1895 = 0))*(G1895 + (G1895 = 0))*(H1895 + (H1895 = 0))*(I1895 + (I1895 = 0))</f>
        <v>1</v>
      </c>
      <c r="K1895" s="14"/>
      <c r="L1895" s="14"/>
      <c r="M1895" s="14"/>
    </row>
    <row r="1896" spans="1:13" x14ac:dyDescent="0.3">
      <c r="A1896" s="14"/>
      <c r="B1896" s="14"/>
      <c r="C1896" s="13" t="s">
        <v>26</v>
      </c>
      <c r="D1896" s="26"/>
      <c r="E1896" s="13" t="s">
        <v>17</v>
      </c>
      <c r="F1896" s="17"/>
      <c r="G1896" s="18"/>
      <c r="H1896" s="18"/>
      <c r="I1896" s="18"/>
      <c r="J1896" s="15">
        <f>OR(F1896&lt;&gt;0,G1896&lt;&gt;0,H1896&lt;&gt;0,I1896&lt;&gt;0)*(F1896 + (F1896 = 0))*(G1896 + (G1896 = 0))*(H1896 + (H1896 = 0))*(I1896 + (I1896 = 0))</f>
        <v>0</v>
      </c>
      <c r="K1896" s="14"/>
      <c r="L1896" s="14"/>
      <c r="M1896" s="14"/>
    </row>
    <row r="1897" spans="1:13" x14ac:dyDescent="0.3">
      <c r="A1897" s="14"/>
      <c r="B1897" s="14"/>
      <c r="C1897" s="14"/>
      <c r="D1897" s="26"/>
      <c r="E1897" s="14"/>
      <c r="F1897" s="14"/>
      <c r="G1897" s="14"/>
      <c r="H1897" s="14"/>
      <c r="I1897" s="14"/>
      <c r="J1897" s="19" t="s">
        <v>1227</v>
      </c>
      <c r="K1897" s="20">
        <f>SUM(J1895:J1896)*1</f>
        <v>1</v>
      </c>
      <c r="L1897" s="18">
        <v>243.73</v>
      </c>
      <c r="M1897" s="20">
        <f>ROUND(K1897*L1897,2)</f>
        <v>243.73</v>
      </c>
    </row>
    <row r="1898" spans="1:13" ht="1.05" customHeight="1" x14ac:dyDescent="0.3">
      <c r="A1898" s="21"/>
      <c r="B1898" s="21"/>
      <c r="C1898" s="21"/>
      <c r="D1898" s="27"/>
      <c r="E1898" s="21"/>
      <c r="F1898" s="21"/>
      <c r="G1898" s="21"/>
      <c r="H1898" s="21"/>
      <c r="I1898" s="21"/>
      <c r="J1898" s="21"/>
      <c r="K1898" s="21"/>
      <c r="L1898" s="21"/>
      <c r="M1898" s="21"/>
    </row>
    <row r="1899" spans="1:13" x14ac:dyDescent="0.3">
      <c r="A1899" s="12" t="s">
        <v>1228</v>
      </c>
      <c r="B1899" s="13" t="s">
        <v>22</v>
      </c>
      <c r="C1899" s="13" t="s">
        <v>217</v>
      </c>
      <c r="D1899" s="16" t="s">
        <v>1229</v>
      </c>
      <c r="E1899" s="14"/>
      <c r="F1899" s="14"/>
      <c r="G1899" s="14"/>
      <c r="H1899" s="14"/>
      <c r="I1899" s="14"/>
      <c r="J1899" s="14"/>
      <c r="K1899" s="15">
        <f>K1902</f>
        <v>52</v>
      </c>
      <c r="L1899" s="15">
        <f>L1902</f>
        <v>41.39</v>
      </c>
      <c r="M1899" s="15">
        <f>M1902</f>
        <v>2152.2800000000002</v>
      </c>
    </row>
    <row r="1900" spans="1:13" ht="75.599999999999994" x14ac:dyDescent="0.3">
      <c r="A1900" s="14"/>
      <c r="B1900" s="14"/>
      <c r="C1900" s="14"/>
      <c r="D1900" s="16" t="s">
        <v>1230</v>
      </c>
      <c r="E1900" s="14"/>
      <c r="F1900" s="14"/>
      <c r="G1900" s="14"/>
      <c r="H1900" s="14"/>
      <c r="I1900" s="14"/>
      <c r="J1900" s="14"/>
      <c r="K1900" s="14"/>
      <c r="L1900" s="14"/>
      <c r="M1900" s="14"/>
    </row>
    <row r="1901" spans="1:13" x14ac:dyDescent="0.3">
      <c r="A1901" s="14"/>
      <c r="B1901" s="14"/>
      <c r="C1901" s="13" t="s">
        <v>26</v>
      </c>
      <c r="D1901" s="26"/>
      <c r="E1901" s="13" t="s">
        <v>17</v>
      </c>
      <c r="F1901" s="17">
        <v>52</v>
      </c>
      <c r="G1901" s="18">
        <v>0</v>
      </c>
      <c r="H1901" s="18">
        <v>0</v>
      </c>
      <c r="I1901" s="18">
        <v>0</v>
      </c>
      <c r="J1901" s="15">
        <f>OR(F1901&lt;&gt;0,G1901&lt;&gt;0,H1901&lt;&gt;0,I1901&lt;&gt;0)*(F1901 + (F1901 = 0))*(G1901 + (G1901 = 0))*(H1901 + (H1901 = 0))*(I1901 + (I1901 = 0))</f>
        <v>52</v>
      </c>
      <c r="K1901" s="14"/>
      <c r="L1901" s="14"/>
      <c r="M1901" s="14"/>
    </row>
    <row r="1902" spans="1:13" x14ac:dyDescent="0.3">
      <c r="A1902" s="14"/>
      <c r="B1902" s="14"/>
      <c r="C1902" s="14"/>
      <c r="D1902" s="26"/>
      <c r="E1902" s="14"/>
      <c r="F1902" s="14"/>
      <c r="G1902" s="14"/>
      <c r="H1902" s="14"/>
      <c r="I1902" s="14"/>
      <c r="J1902" s="19" t="s">
        <v>1231</v>
      </c>
      <c r="K1902" s="20">
        <f>J1901*1</f>
        <v>52</v>
      </c>
      <c r="L1902" s="18">
        <v>41.39</v>
      </c>
      <c r="M1902" s="20">
        <f>ROUND(K1902*L1902,2)</f>
        <v>2152.2800000000002</v>
      </c>
    </row>
    <row r="1903" spans="1:13" ht="1.05" customHeight="1" x14ac:dyDescent="0.3">
      <c r="A1903" s="21"/>
      <c r="B1903" s="21"/>
      <c r="C1903" s="21"/>
      <c r="D1903" s="27"/>
      <c r="E1903" s="21"/>
      <c r="F1903" s="21"/>
      <c r="G1903" s="21"/>
      <c r="H1903" s="21"/>
      <c r="I1903" s="21"/>
      <c r="J1903" s="21"/>
      <c r="K1903" s="21"/>
      <c r="L1903" s="21"/>
      <c r="M1903" s="21"/>
    </row>
    <row r="1904" spans="1:13" x14ac:dyDescent="0.3">
      <c r="A1904" s="12" t="s">
        <v>1232</v>
      </c>
      <c r="B1904" s="13" t="s">
        <v>22</v>
      </c>
      <c r="C1904" s="13" t="s">
        <v>217</v>
      </c>
      <c r="D1904" s="16" t="s">
        <v>1233</v>
      </c>
      <c r="E1904" s="14"/>
      <c r="F1904" s="14"/>
      <c r="G1904" s="14"/>
      <c r="H1904" s="14"/>
      <c r="I1904" s="14"/>
      <c r="J1904" s="14"/>
      <c r="K1904" s="15">
        <f>K1908</f>
        <v>58</v>
      </c>
      <c r="L1904" s="15">
        <f>L1908</f>
        <v>55.9</v>
      </c>
      <c r="M1904" s="15">
        <f>M1908</f>
        <v>3242.2</v>
      </c>
    </row>
    <row r="1905" spans="1:13" ht="75.599999999999994" x14ac:dyDescent="0.3">
      <c r="A1905" s="14"/>
      <c r="B1905" s="14"/>
      <c r="C1905" s="14"/>
      <c r="D1905" s="16" t="s">
        <v>1234</v>
      </c>
      <c r="E1905" s="14"/>
      <c r="F1905" s="14"/>
      <c r="G1905" s="14"/>
      <c r="H1905" s="14"/>
      <c r="I1905" s="14"/>
      <c r="J1905" s="14"/>
      <c r="K1905" s="14"/>
      <c r="L1905" s="14"/>
      <c r="M1905" s="14"/>
    </row>
    <row r="1906" spans="1:13" x14ac:dyDescent="0.3">
      <c r="A1906" s="14"/>
      <c r="B1906" s="14"/>
      <c r="C1906" s="13" t="s">
        <v>26</v>
      </c>
      <c r="D1906" s="26"/>
      <c r="E1906" s="13" t="s">
        <v>200</v>
      </c>
      <c r="F1906" s="17">
        <v>11</v>
      </c>
      <c r="G1906" s="18">
        <v>0</v>
      </c>
      <c r="H1906" s="18">
        <v>0</v>
      </c>
      <c r="I1906" s="18">
        <v>0</v>
      </c>
      <c r="J1906" s="15">
        <f>OR(F1906&lt;&gt;0,G1906&lt;&gt;0,H1906&lt;&gt;0,I1906&lt;&gt;0)*(F1906 + (F1906 = 0))*(G1906 + (G1906 = 0))*(H1906 + (H1906 = 0))*(I1906 + (I1906 = 0))</f>
        <v>11</v>
      </c>
      <c r="K1906" s="14"/>
      <c r="L1906" s="14"/>
      <c r="M1906" s="14"/>
    </row>
    <row r="1907" spans="1:13" x14ac:dyDescent="0.3">
      <c r="A1907" s="14"/>
      <c r="B1907" s="14"/>
      <c r="C1907" s="13" t="s">
        <v>26</v>
      </c>
      <c r="D1907" s="26"/>
      <c r="E1907" s="13" t="s">
        <v>17</v>
      </c>
      <c r="F1907" s="17">
        <v>47</v>
      </c>
      <c r="G1907" s="18">
        <v>0</v>
      </c>
      <c r="H1907" s="18">
        <v>0</v>
      </c>
      <c r="I1907" s="18">
        <v>0</v>
      </c>
      <c r="J1907" s="15">
        <f>OR(F1907&lt;&gt;0,G1907&lt;&gt;0,H1907&lt;&gt;0,I1907&lt;&gt;0)*(F1907 + (F1907 = 0))*(G1907 + (G1907 = 0))*(H1907 + (H1907 = 0))*(I1907 + (I1907 = 0))</f>
        <v>47</v>
      </c>
      <c r="K1907" s="14"/>
      <c r="L1907" s="14"/>
      <c r="M1907" s="14"/>
    </row>
    <row r="1908" spans="1:13" x14ac:dyDescent="0.3">
      <c r="A1908" s="14"/>
      <c r="B1908" s="14"/>
      <c r="C1908" s="14"/>
      <c r="D1908" s="26"/>
      <c r="E1908" s="14"/>
      <c r="F1908" s="14"/>
      <c r="G1908" s="14"/>
      <c r="H1908" s="14"/>
      <c r="I1908" s="14"/>
      <c r="J1908" s="19" t="s">
        <v>1235</v>
      </c>
      <c r="K1908" s="20">
        <f>SUM(J1906:J1907)*1</f>
        <v>58</v>
      </c>
      <c r="L1908" s="18">
        <v>55.9</v>
      </c>
      <c r="M1908" s="20">
        <f>ROUND(K1908*L1908,2)</f>
        <v>3242.2</v>
      </c>
    </row>
    <row r="1909" spans="1:13" ht="1.05" customHeight="1" x14ac:dyDescent="0.3">
      <c r="A1909" s="21"/>
      <c r="B1909" s="21"/>
      <c r="C1909" s="21"/>
      <c r="D1909" s="27"/>
      <c r="E1909" s="21"/>
      <c r="F1909" s="21"/>
      <c r="G1909" s="21"/>
      <c r="H1909" s="21"/>
      <c r="I1909" s="21"/>
      <c r="J1909" s="21"/>
      <c r="K1909" s="21"/>
      <c r="L1909" s="21"/>
      <c r="M1909" s="21"/>
    </row>
    <row r="1910" spans="1:13" x14ac:dyDescent="0.3">
      <c r="A1910" s="12" t="s">
        <v>1236</v>
      </c>
      <c r="B1910" s="13" t="s">
        <v>22</v>
      </c>
      <c r="C1910" s="13" t="s">
        <v>217</v>
      </c>
      <c r="D1910" s="16" t="s">
        <v>1237</v>
      </c>
      <c r="E1910" s="14"/>
      <c r="F1910" s="14"/>
      <c r="G1910" s="14"/>
      <c r="H1910" s="14"/>
      <c r="I1910" s="14"/>
      <c r="J1910" s="14"/>
      <c r="K1910" s="15">
        <f>K1913</f>
        <v>26</v>
      </c>
      <c r="L1910" s="15">
        <f>L1913</f>
        <v>39.57</v>
      </c>
      <c r="M1910" s="15">
        <f>M1913</f>
        <v>1028.82</v>
      </c>
    </row>
    <row r="1911" spans="1:13" ht="97.2" x14ac:dyDescent="0.3">
      <c r="A1911" s="14"/>
      <c r="B1911" s="14"/>
      <c r="C1911" s="14"/>
      <c r="D1911" s="16" t="s">
        <v>1238</v>
      </c>
      <c r="E1911" s="14"/>
      <c r="F1911" s="14"/>
      <c r="G1911" s="14"/>
      <c r="H1911" s="14"/>
      <c r="I1911" s="14"/>
      <c r="J1911" s="14"/>
      <c r="K1911" s="14"/>
      <c r="L1911" s="14"/>
      <c r="M1911" s="14"/>
    </row>
    <row r="1912" spans="1:13" x14ac:dyDescent="0.3">
      <c r="A1912" s="14"/>
      <c r="B1912" s="14"/>
      <c r="C1912" s="13" t="s">
        <v>26</v>
      </c>
      <c r="D1912" s="26"/>
      <c r="E1912" s="13" t="s">
        <v>17</v>
      </c>
      <c r="F1912" s="17">
        <v>26</v>
      </c>
      <c r="G1912" s="18">
        <v>0</v>
      </c>
      <c r="H1912" s="18">
        <v>0</v>
      </c>
      <c r="I1912" s="18">
        <v>0</v>
      </c>
      <c r="J1912" s="15">
        <f>OR(F1912&lt;&gt;0,G1912&lt;&gt;0,H1912&lt;&gt;0,I1912&lt;&gt;0)*(F1912 + (F1912 = 0))*(G1912 + (G1912 = 0))*(H1912 + (H1912 = 0))*(I1912 + (I1912 = 0))</f>
        <v>26</v>
      </c>
      <c r="K1912" s="14"/>
      <c r="L1912" s="14"/>
      <c r="M1912" s="14"/>
    </row>
    <row r="1913" spans="1:13" x14ac:dyDescent="0.3">
      <c r="A1913" s="14"/>
      <c r="B1913" s="14"/>
      <c r="C1913" s="14"/>
      <c r="D1913" s="26"/>
      <c r="E1913" s="14"/>
      <c r="F1913" s="14"/>
      <c r="G1913" s="14"/>
      <c r="H1913" s="14"/>
      <c r="I1913" s="14"/>
      <c r="J1913" s="19" t="s">
        <v>1239</v>
      </c>
      <c r="K1913" s="20">
        <f>J1912*1</f>
        <v>26</v>
      </c>
      <c r="L1913" s="18">
        <v>39.57</v>
      </c>
      <c r="M1913" s="20">
        <f>ROUND(K1913*L1913,2)</f>
        <v>1028.82</v>
      </c>
    </row>
    <row r="1914" spans="1:13" ht="1.05" customHeight="1" x14ac:dyDescent="0.3">
      <c r="A1914" s="21"/>
      <c r="B1914" s="21"/>
      <c r="C1914" s="21"/>
      <c r="D1914" s="27"/>
      <c r="E1914" s="21"/>
      <c r="F1914" s="21"/>
      <c r="G1914" s="21"/>
      <c r="H1914" s="21"/>
      <c r="I1914" s="21"/>
      <c r="J1914" s="21"/>
      <c r="K1914" s="21"/>
      <c r="L1914" s="21"/>
      <c r="M1914" s="21"/>
    </row>
    <row r="1915" spans="1:13" x14ac:dyDescent="0.3">
      <c r="A1915" s="12" t="s">
        <v>1240</v>
      </c>
      <c r="B1915" s="13" t="s">
        <v>22</v>
      </c>
      <c r="C1915" s="13" t="s">
        <v>217</v>
      </c>
      <c r="D1915" s="16" t="s">
        <v>1241</v>
      </c>
      <c r="E1915" s="14"/>
      <c r="F1915" s="14"/>
      <c r="G1915" s="14"/>
      <c r="H1915" s="14"/>
      <c r="I1915" s="14"/>
      <c r="J1915" s="14"/>
      <c r="K1915" s="15">
        <f>K1918</f>
        <v>8</v>
      </c>
      <c r="L1915" s="15">
        <f>L1918</f>
        <v>47.41</v>
      </c>
      <c r="M1915" s="15">
        <f>M1918</f>
        <v>379.28</v>
      </c>
    </row>
    <row r="1916" spans="1:13" ht="75.599999999999994" x14ac:dyDescent="0.3">
      <c r="A1916" s="14"/>
      <c r="B1916" s="14"/>
      <c r="C1916" s="14"/>
      <c r="D1916" s="16" t="s">
        <v>1242</v>
      </c>
      <c r="E1916" s="14"/>
      <c r="F1916" s="14"/>
      <c r="G1916" s="14"/>
      <c r="H1916" s="14"/>
      <c r="I1916" s="14"/>
      <c r="J1916" s="14"/>
      <c r="K1916" s="14"/>
      <c r="L1916" s="14"/>
      <c r="M1916" s="14"/>
    </row>
    <row r="1917" spans="1:13" x14ac:dyDescent="0.3">
      <c r="A1917" s="14"/>
      <c r="B1917" s="14"/>
      <c r="C1917" s="13" t="s">
        <v>26</v>
      </c>
      <c r="D1917" s="26"/>
      <c r="E1917" s="13" t="s">
        <v>1243</v>
      </c>
      <c r="F1917" s="17">
        <v>8</v>
      </c>
      <c r="G1917" s="18">
        <v>0</v>
      </c>
      <c r="H1917" s="18">
        <v>0</v>
      </c>
      <c r="I1917" s="18">
        <v>0</v>
      </c>
      <c r="J1917" s="15">
        <f>OR(F1917&lt;&gt;0,G1917&lt;&gt;0,H1917&lt;&gt;0,I1917&lt;&gt;0)*(F1917 + (F1917 = 0))*(G1917 + (G1917 = 0))*(H1917 + (H1917 = 0))*(I1917 + (I1917 = 0))</f>
        <v>8</v>
      </c>
      <c r="K1917" s="14"/>
      <c r="L1917" s="14"/>
      <c r="M1917" s="14"/>
    </row>
    <row r="1918" spans="1:13" x14ac:dyDescent="0.3">
      <c r="A1918" s="14"/>
      <c r="B1918" s="14"/>
      <c r="C1918" s="14"/>
      <c r="D1918" s="26"/>
      <c r="E1918" s="14"/>
      <c r="F1918" s="14"/>
      <c r="G1918" s="14"/>
      <c r="H1918" s="14"/>
      <c r="I1918" s="14"/>
      <c r="J1918" s="19" t="s">
        <v>1244</v>
      </c>
      <c r="K1918" s="20">
        <f>J1917*1</f>
        <v>8</v>
      </c>
      <c r="L1918" s="18">
        <v>47.41</v>
      </c>
      <c r="M1918" s="20">
        <f>ROUND(K1918*L1918,2)</f>
        <v>379.28</v>
      </c>
    </row>
    <row r="1919" spans="1:13" ht="1.05" customHeight="1" x14ac:dyDescent="0.3">
      <c r="A1919" s="21"/>
      <c r="B1919" s="21"/>
      <c r="C1919" s="21"/>
      <c r="D1919" s="27"/>
      <c r="E1919" s="21"/>
      <c r="F1919" s="21"/>
      <c r="G1919" s="21"/>
      <c r="H1919" s="21"/>
      <c r="I1919" s="21"/>
      <c r="J1919" s="21"/>
      <c r="K1919" s="21"/>
      <c r="L1919" s="21"/>
      <c r="M1919" s="21"/>
    </row>
    <row r="1920" spans="1:13" x14ac:dyDescent="0.3">
      <c r="A1920" s="12" t="s">
        <v>1245</v>
      </c>
      <c r="B1920" s="13" t="s">
        <v>22</v>
      </c>
      <c r="C1920" s="13" t="s">
        <v>217</v>
      </c>
      <c r="D1920" s="16" t="s">
        <v>1246</v>
      </c>
      <c r="E1920" s="14"/>
      <c r="F1920" s="14"/>
      <c r="G1920" s="14"/>
      <c r="H1920" s="14"/>
      <c r="I1920" s="14"/>
      <c r="J1920" s="14"/>
      <c r="K1920" s="15">
        <f>K1924</f>
        <v>22</v>
      </c>
      <c r="L1920" s="15">
        <f>L1924</f>
        <v>43.87</v>
      </c>
      <c r="M1920" s="15">
        <f>M1924</f>
        <v>965.14</v>
      </c>
    </row>
    <row r="1921" spans="1:13" ht="75.599999999999994" x14ac:dyDescent="0.3">
      <c r="A1921" s="14"/>
      <c r="B1921" s="14"/>
      <c r="C1921" s="14"/>
      <c r="D1921" s="16" t="s">
        <v>1247</v>
      </c>
      <c r="E1921" s="14"/>
      <c r="F1921" s="14"/>
      <c r="G1921" s="14"/>
      <c r="H1921" s="14"/>
      <c r="I1921" s="14"/>
      <c r="J1921" s="14"/>
      <c r="K1921" s="14"/>
      <c r="L1921" s="14"/>
      <c r="M1921" s="14"/>
    </row>
    <row r="1922" spans="1:13" x14ac:dyDescent="0.3">
      <c r="A1922" s="14"/>
      <c r="B1922" s="14"/>
      <c r="C1922" s="13" t="s">
        <v>26</v>
      </c>
      <c r="D1922" s="26"/>
      <c r="E1922" s="13" t="s">
        <v>1243</v>
      </c>
      <c r="F1922" s="17">
        <v>8</v>
      </c>
      <c r="G1922" s="18">
        <v>0</v>
      </c>
      <c r="H1922" s="18">
        <v>0</v>
      </c>
      <c r="I1922" s="18">
        <v>0</v>
      </c>
      <c r="J1922" s="15">
        <f>OR(F1922&lt;&gt;0,G1922&lt;&gt;0,H1922&lt;&gt;0,I1922&lt;&gt;0)*(F1922 + (F1922 = 0))*(G1922 + (G1922 = 0))*(H1922 + (H1922 = 0))*(I1922 + (I1922 = 0))</f>
        <v>8</v>
      </c>
      <c r="K1922" s="14"/>
      <c r="L1922" s="14"/>
      <c r="M1922" s="14"/>
    </row>
    <row r="1923" spans="1:13" x14ac:dyDescent="0.3">
      <c r="A1923" s="14"/>
      <c r="B1923" s="14"/>
      <c r="C1923" s="13" t="s">
        <v>26</v>
      </c>
      <c r="D1923" s="26"/>
      <c r="E1923" s="13" t="s">
        <v>1248</v>
      </c>
      <c r="F1923" s="17">
        <v>14</v>
      </c>
      <c r="G1923" s="18">
        <v>0</v>
      </c>
      <c r="H1923" s="18">
        <v>0</v>
      </c>
      <c r="I1923" s="18">
        <v>0</v>
      </c>
      <c r="J1923" s="15">
        <f>OR(F1923&lt;&gt;0,G1923&lt;&gt;0,H1923&lt;&gt;0,I1923&lt;&gt;0)*(F1923 + (F1923 = 0))*(G1923 + (G1923 = 0))*(H1923 + (H1923 = 0))*(I1923 + (I1923 = 0))</f>
        <v>14</v>
      </c>
      <c r="K1923" s="14"/>
      <c r="L1923" s="14"/>
      <c r="M1923" s="14"/>
    </row>
    <row r="1924" spans="1:13" x14ac:dyDescent="0.3">
      <c r="A1924" s="14"/>
      <c r="B1924" s="14"/>
      <c r="C1924" s="14"/>
      <c r="D1924" s="26"/>
      <c r="E1924" s="14"/>
      <c r="F1924" s="14"/>
      <c r="G1924" s="14"/>
      <c r="H1924" s="14"/>
      <c r="I1924" s="14"/>
      <c r="J1924" s="19" t="s">
        <v>1249</v>
      </c>
      <c r="K1924" s="20">
        <f>SUM(J1922:J1923)*1</f>
        <v>22</v>
      </c>
      <c r="L1924" s="18">
        <v>43.87</v>
      </c>
      <c r="M1924" s="20">
        <f>ROUND(K1924*L1924,2)</f>
        <v>965.14</v>
      </c>
    </row>
    <row r="1925" spans="1:13" ht="1.05" customHeight="1" x14ac:dyDescent="0.3">
      <c r="A1925" s="21"/>
      <c r="B1925" s="21"/>
      <c r="C1925" s="21"/>
      <c r="D1925" s="27"/>
      <c r="E1925" s="21"/>
      <c r="F1925" s="21"/>
      <c r="G1925" s="21"/>
      <c r="H1925" s="21"/>
      <c r="I1925" s="21"/>
      <c r="J1925" s="21"/>
      <c r="K1925" s="21"/>
      <c r="L1925" s="21"/>
      <c r="M1925" s="21"/>
    </row>
    <row r="1926" spans="1:13" x14ac:dyDescent="0.3">
      <c r="A1926" s="12" t="s">
        <v>1250</v>
      </c>
      <c r="B1926" s="13" t="s">
        <v>22</v>
      </c>
      <c r="C1926" s="13" t="s">
        <v>217</v>
      </c>
      <c r="D1926" s="16" t="s">
        <v>1251</v>
      </c>
      <c r="E1926" s="14"/>
      <c r="F1926" s="14"/>
      <c r="G1926" s="14"/>
      <c r="H1926" s="14"/>
      <c r="I1926" s="14"/>
      <c r="J1926" s="14"/>
      <c r="K1926" s="15">
        <f>K1929</f>
        <v>3</v>
      </c>
      <c r="L1926" s="15">
        <f>L1929</f>
        <v>38.619999999999997</v>
      </c>
      <c r="M1926" s="15">
        <f>M1929</f>
        <v>115.86</v>
      </c>
    </row>
    <row r="1927" spans="1:13" ht="97.2" x14ac:dyDescent="0.3">
      <c r="A1927" s="14"/>
      <c r="B1927" s="14"/>
      <c r="C1927" s="14"/>
      <c r="D1927" s="16" t="s">
        <v>1252</v>
      </c>
      <c r="E1927" s="14"/>
      <c r="F1927" s="14"/>
      <c r="G1927" s="14"/>
      <c r="H1927" s="14"/>
      <c r="I1927" s="14"/>
      <c r="J1927" s="14"/>
      <c r="K1927" s="14"/>
      <c r="L1927" s="14"/>
      <c r="M1927" s="14"/>
    </row>
    <row r="1928" spans="1:13" x14ac:dyDescent="0.3">
      <c r="A1928" s="14"/>
      <c r="B1928" s="14"/>
      <c r="C1928" s="13" t="s">
        <v>26</v>
      </c>
      <c r="D1928" s="26"/>
      <c r="E1928" s="13" t="s">
        <v>17</v>
      </c>
      <c r="F1928" s="17">
        <v>3</v>
      </c>
      <c r="G1928" s="18">
        <v>0</v>
      </c>
      <c r="H1928" s="18">
        <v>0</v>
      </c>
      <c r="I1928" s="18">
        <v>0</v>
      </c>
      <c r="J1928" s="15">
        <f>OR(F1928&lt;&gt;0,G1928&lt;&gt;0,H1928&lt;&gt;0,I1928&lt;&gt;0)*(F1928 + (F1928 = 0))*(G1928 + (G1928 = 0))*(H1928 + (H1928 = 0))*(I1928 + (I1928 = 0))</f>
        <v>3</v>
      </c>
      <c r="K1928" s="14"/>
      <c r="L1928" s="14"/>
      <c r="M1928" s="14"/>
    </row>
    <row r="1929" spans="1:13" x14ac:dyDescent="0.3">
      <c r="A1929" s="14"/>
      <c r="B1929" s="14"/>
      <c r="C1929" s="14"/>
      <c r="D1929" s="26"/>
      <c r="E1929" s="14"/>
      <c r="F1929" s="14"/>
      <c r="G1929" s="14"/>
      <c r="H1929" s="14"/>
      <c r="I1929" s="14"/>
      <c r="J1929" s="19" t="s">
        <v>1253</v>
      </c>
      <c r="K1929" s="20">
        <f>J1928*1</f>
        <v>3</v>
      </c>
      <c r="L1929" s="18">
        <v>38.619999999999997</v>
      </c>
      <c r="M1929" s="20">
        <f>ROUND(K1929*L1929,2)</f>
        <v>115.86</v>
      </c>
    </row>
    <row r="1930" spans="1:13" ht="1.05" customHeight="1" x14ac:dyDescent="0.3">
      <c r="A1930" s="21"/>
      <c r="B1930" s="21"/>
      <c r="C1930" s="21"/>
      <c r="D1930" s="27"/>
      <c r="E1930" s="21"/>
      <c r="F1930" s="21"/>
      <c r="G1930" s="21"/>
      <c r="H1930" s="21"/>
      <c r="I1930" s="21"/>
      <c r="J1930" s="21"/>
      <c r="K1930" s="21"/>
      <c r="L1930" s="21"/>
      <c r="M1930" s="21"/>
    </row>
    <row r="1931" spans="1:13" x14ac:dyDescent="0.3">
      <c r="A1931" s="12" t="s">
        <v>1254</v>
      </c>
      <c r="B1931" s="13" t="s">
        <v>22</v>
      </c>
      <c r="C1931" s="13" t="s">
        <v>217</v>
      </c>
      <c r="D1931" s="16" t="s">
        <v>1255</v>
      </c>
      <c r="E1931" s="14"/>
      <c r="F1931" s="14"/>
      <c r="G1931" s="14"/>
      <c r="H1931" s="14"/>
      <c r="I1931" s="14"/>
      <c r="J1931" s="14"/>
      <c r="K1931" s="15">
        <f>K1934</f>
        <v>35</v>
      </c>
      <c r="L1931" s="15">
        <f>L1934</f>
        <v>48.23</v>
      </c>
      <c r="M1931" s="15">
        <f>M1934</f>
        <v>1688.05</v>
      </c>
    </row>
    <row r="1932" spans="1:13" ht="97.2" x14ac:dyDescent="0.3">
      <c r="A1932" s="14"/>
      <c r="B1932" s="14"/>
      <c r="C1932" s="14"/>
      <c r="D1932" s="16" t="s">
        <v>1256</v>
      </c>
      <c r="E1932" s="14"/>
      <c r="F1932" s="14"/>
      <c r="G1932" s="14"/>
      <c r="H1932" s="14"/>
      <c r="I1932" s="14"/>
      <c r="J1932" s="14"/>
      <c r="K1932" s="14"/>
      <c r="L1932" s="14"/>
      <c r="M1932" s="14"/>
    </row>
    <row r="1933" spans="1:13" x14ac:dyDescent="0.3">
      <c r="A1933" s="14"/>
      <c r="B1933" s="14"/>
      <c r="C1933" s="13" t="s">
        <v>26</v>
      </c>
      <c r="D1933" s="26"/>
      <c r="E1933" s="13" t="s">
        <v>17</v>
      </c>
      <c r="F1933" s="17">
        <v>35</v>
      </c>
      <c r="G1933" s="18">
        <v>0</v>
      </c>
      <c r="H1933" s="18">
        <v>0</v>
      </c>
      <c r="I1933" s="18">
        <v>0</v>
      </c>
      <c r="J1933" s="15">
        <f>OR(F1933&lt;&gt;0,G1933&lt;&gt;0,H1933&lt;&gt;0,I1933&lt;&gt;0)*(F1933 + (F1933 = 0))*(G1933 + (G1933 = 0))*(H1933 + (H1933 = 0))*(I1933 + (I1933 = 0))</f>
        <v>35</v>
      </c>
      <c r="K1933" s="14"/>
      <c r="L1933" s="14"/>
      <c r="M1933" s="14"/>
    </row>
    <row r="1934" spans="1:13" x14ac:dyDescent="0.3">
      <c r="A1934" s="14"/>
      <c r="B1934" s="14"/>
      <c r="C1934" s="14"/>
      <c r="D1934" s="26"/>
      <c r="E1934" s="14"/>
      <c r="F1934" s="14"/>
      <c r="G1934" s="14"/>
      <c r="H1934" s="14"/>
      <c r="I1934" s="14"/>
      <c r="J1934" s="19" t="s">
        <v>1257</v>
      </c>
      <c r="K1934" s="20">
        <f>J1933*1</f>
        <v>35</v>
      </c>
      <c r="L1934" s="18">
        <v>48.23</v>
      </c>
      <c r="M1934" s="20">
        <f>ROUND(K1934*L1934,2)</f>
        <v>1688.05</v>
      </c>
    </row>
    <row r="1935" spans="1:13" ht="1.05" customHeight="1" x14ac:dyDescent="0.3">
      <c r="A1935" s="21"/>
      <c r="B1935" s="21"/>
      <c r="C1935" s="21"/>
      <c r="D1935" s="27"/>
      <c r="E1935" s="21"/>
      <c r="F1935" s="21"/>
      <c r="G1935" s="21"/>
      <c r="H1935" s="21"/>
      <c r="I1935" s="21"/>
      <c r="J1935" s="21"/>
      <c r="K1935" s="21"/>
      <c r="L1935" s="21"/>
      <c r="M1935" s="21"/>
    </row>
    <row r="1936" spans="1:13" x14ac:dyDescent="0.3">
      <c r="A1936" s="12" t="s">
        <v>1258</v>
      </c>
      <c r="B1936" s="13" t="s">
        <v>22</v>
      </c>
      <c r="C1936" s="13" t="s">
        <v>217</v>
      </c>
      <c r="D1936" s="16" t="s">
        <v>1259</v>
      </c>
      <c r="E1936" s="14"/>
      <c r="F1936" s="14"/>
      <c r="G1936" s="14"/>
      <c r="H1936" s="14"/>
      <c r="I1936" s="14"/>
      <c r="J1936" s="14"/>
      <c r="K1936" s="15">
        <f>K1939</f>
        <v>7</v>
      </c>
      <c r="L1936" s="15">
        <f>L1939</f>
        <v>64.19</v>
      </c>
      <c r="M1936" s="15">
        <f>M1939</f>
        <v>449.33</v>
      </c>
    </row>
    <row r="1937" spans="1:13" ht="108" x14ac:dyDescent="0.3">
      <c r="A1937" s="14"/>
      <c r="B1937" s="14"/>
      <c r="C1937" s="14"/>
      <c r="D1937" s="16" t="s">
        <v>1260</v>
      </c>
      <c r="E1937" s="14"/>
      <c r="F1937" s="14"/>
      <c r="G1937" s="14"/>
      <c r="H1937" s="14"/>
      <c r="I1937" s="14"/>
      <c r="J1937" s="14"/>
      <c r="K1937" s="14"/>
      <c r="L1937" s="14"/>
      <c r="M1937" s="14"/>
    </row>
    <row r="1938" spans="1:13" x14ac:dyDescent="0.3">
      <c r="A1938" s="14"/>
      <c r="B1938" s="14"/>
      <c r="C1938" s="13" t="s">
        <v>26</v>
      </c>
      <c r="D1938" s="26"/>
      <c r="E1938" s="13" t="s">
        <v>17</v>
      </c>
      <c r="F1938" s="17">
        <v>7</v>
      </c>
      <c r="G1938" s="18">
        <v>0</v>
      </c>
      <c r="H1938" s="18">
        <v>0</v>
      </c>
      <c r="I1938" s="18">
        <v>0</v>
      </c>
      <c r="J1938" s="15">
        <f>OR(F1938&lt;&gt;0,G1938&lt;&gt;0,H1938&lt;&gt;0,I1938&lt;&gt;0)*(F1938 + (F1938 = 0))*(G1938 + (G1938 = 0))*(H1938 + (H1938 = 0))*(I1938 + (I1938 = 0))</f>
        <v>7</v>
      </c>
      <c r="K1938" s="14"/>
      <c r="L1938" s="14"/>
      <c r="M1938" s="14"/>
    </row>
    <row r="1939" spans="1:13" x14ac:dyDescent="0.3">
      <c r="A1939" s="14"/>
      <c r="B1939" s="14"/>
      <c r="C1939" s="14"/>
      <c r="D1939" s="26"/>
      <c r="E1939" s="14"/>
      <c r="F1939" s="14"/>
      <c r="G1939" s="14"/>
      <c r="H1939" s="14"/>
      <c r="I1939" s="14"/>
      <c r="J1939" s="19" t="s">
        <v>1261</v>
      </c>
      <c r="K1939" s="20">
        <f>J1938*1</f>
        <v>7</v>
      </c>
      <c r="L1939" s="18">
        <v>64.19</v>
      </c>
      <c r="M1939" s="20">
        <f>ROUND(K1939*L1939,2)</f>
        <v>449.33</v>
      </c>
    </row>
    <row r="1940" spans="1:13" ht="1.05" customHeight="1" x14ac:dyDescent="0.3">
      <c r="A1940" s="21"/>
      <c r="B1940" s="21"/>
      <c r="C1940" s="21"/>
      <c r="D1940" s="27"/>
      <c r="E1940" s="21"/>
      <c r="F1940" s="21"/>
      <c r="G1940" s="21"/>
      <c r="H1940" s="21"/>
      <c r="I1940" s="21"/>
      <c r="J1940" s="21"/>
      <c r="K1940" s="21"/>
      <c r="L1940" s="21"/>
      <c r="M1940" s="21"/>
    </row>
    <row r="1941" spans="1:13" ht="21.6" x14ac:dyDescent="0.3">
      <c r="A1941" s="12" t="s">
        <v>1262</v>
      </c>
      <c r="B1941" s="13" t="s">
        <v>22</v>
      </c>
      <c r="C1941" s="13" t="s">
        <v>217</v>
      </c>
      <c r="D1941" s="16" t="s">
        <v>1263</v>
      </c>
      <c r="E1941" s="14"/>
      <c r="F1941" s="14"/>
      <c r="G1941" s="14"/>
      <c r="H1941" s="14"/>
      <c r="I1941" s="14"/>
      <c r="J1941" s="14"/>
      <c r="K1941" s="15">
        <f>K1944</f>
        <v>7</v>
      </c>
      <c r="L1941" s="15">
        <f>L1944</f>
        <v>75.09</v>
      </c>
      <c r="M1941" s="15">
        <f>M1944</f>
        <v>525.63</v>
      </c>
    </row>
    <row r="1942" spans="1:13" ht="108" x14ac:dyDescent="0.3">
      <c r="A1942" s="14"/>
      <c r="B1942" s="14"/>
      <c r="C1942" s="14"/>
      <c r="D1942" s="16" t="s">
        <v>1264</v>
      </c>
      <c r="E1942" s="14"/>
      <c r="F1942" s="14"/>
      <c r="G1942" s="14"/>
      <c r="H1942" s="14"/>
      <c r="I1942" s="14"/>
      <c r="J1942" s="14"/>
      <c r="K1942" s="14"/>
      <c r="L1942" s="14"/>
      <c r="M1942" s="14"/>
    </row>
    <row r="1943" spans="1:13" x14ac:dyDescent="0.3">
      <c r="A1943" s="14"/>
      <c r="B1943" s="14"/>
      <c r="C1943" s="13" t="s">
        <v>26</v>
      </c>
      <c r="D1943" s="26"/>
      <c r="E1943" s="13" t="s">
        <v>17</v>
      </c>
      <c r="F1943" s="17">
        <v>7</v>
      </c>
      <c r="G1943" s="18">
        <v>0</v>
      </c>
      <c r="H1943" s="18">
        <v>0</v>
      </c>
      <c r="I1943" s="18">
        <v>0</v>
      </c>
      <c r="J1943" s="15">
        <f>OR(F1943&lt;&gt;0,G1943&lt;&gt;0,H1943&lt;&gt;0,I1943&lt;&gt;0)*(F1943 + (F1943 = 0))*(G1943 + (G1943 = 0))*(H1943 + (H1943 = 0))*(I1943 + (I1943 = 0))</f>
        <v>7</v>
      </c>
      <c r="K1943" s="14"/>
      <c r="L1943" s="14"/>
      <c r="M1943" s="14"/>
    </row>
    <row r="1944" spans="1:13" x14ac:dyDescent="0.3">
      <c r="A1944" s="14"/>
      <c r="B1944" s="14"/>
      <c r="C1944" s="14"/>
      <c r="D1944" s="26"/>
      <c r="E1944" s="14"/>
      <c r="F1944" s="14"/>
      <c r="G1944" s="14"/>
      <c r="H1944" s="14"/>
      <c r="I1944" s="14"/>
      <c r="J1944" s="19" t="s">
        <v>1265</v>
      </c>
      <c r="K1944" s="20">
        <f>J1943*1</f>
        <v>7</v>
      </c>
      <c r="L1944" s="18">
        <v>75.09</v>
      </c>
      <c r="M1944" s="20">
        <f>ROUND(K1944*L1944,2)</f>
        <v>525.63</v>
      </c>
    </row>
    <row r="1945" spans="1:13" ht="1.05" customHeight="1" x14ac:dyDescent="0.3">
      <c r="A1945" s="21"/>
      <c r="B1945" s="21"/>
      <c r="C1945" s="21"/>
      <c r="D1945" s="27"/>
      <c r="E1945" s="21"/>
      <c r="F1945" s="21"/>
      <c r="G1945" s="21"/>
      <c r="H1945" s="21"/>
      <c r="I1945" s="21"/>
      <c r="J1945" s="21"/>
      <c r="K1945" s="21"/>
      <c r="L1945" s="21"/>
      <c r="M1945" s="21"/>
    </row>
    <row r="1946" spans="1:13" x14ac:dyDescent="0.3">
      <c r="A1946" s="12" t="s">
        <v>1266</v>
      </c>
      <c r="B1946" s="13" t="s">
        <v>22</v>
      </c>
      <c r="C1946" s="13" t="s">
        <v>217</v>
      </c>
      <c r="D1946" s="16" t="s">
        <v>1267</v>
      </c>
      <c r="E1946" s="14"/>
      <c r="F1946" s="14"/>
      <c r="G1946" s="14"/>
      <c r="H1946" s="14"/>
      <c r="I1946" s="14"/>
      <c r="J1946" s="14"/>
      <c r="K1946" s="15">
        <f>K1951</f>
        <v>8</v>
      </c>
      <c r="L1946" s="15">
        <f>L1951</f>
        <v>31.05</v>
      </c>
      <c r="M1946" s="15">
        <f>M1951</f>
        <v>248.4</v>
      </c>
    </row>
    <row r="1947" spans="1:13" ht="54" x14ac:dyDescent="0.3">
      <c r="A1947" s="14"/>
      <c r="B1947" s="14"/>
      <c r="C1947" s="14"/>
      <c r="D1947" s="16" t="s">
        <v>1268</v>
      </c>
      <c r="E1947" s="14"/>
      <c r="F1947" s="14"/>
      <c r="G1947" s="14"/>
      <c r="H1947" s="14"/>
      <c r="I1947" s="14"/>
      <c r="J1947" s="14"/>
      <c r="K1947" s="14"/>
      <c r="L1947" s="14"/>
      <c r="M1947" s="14"/>
    </row>
    <row r="1948" spans="1:13" x14ac:dyDescent="0.3">
      <c r="A1948" s="14"/>
      <c r="B1948" s="14"/>
      <c r="C1948" s="13" t="s">
        <v>26</v>
      </c>
      <c r="D1948" s="26"/>
      <c r="E1948" s="13" t="s">
        <v>17</v>
      </c>
      <c r="F1948" s="17">
        <v>7</v>
      </c>
      <c r="G1948" s="18">
        <v>0</v>
      </c>
      <c r="H1948" s="18">
        <v>0</v>
      </c>
      <c r="I1948" s="18">
        <v>0</v>
      </c>
      <c r="J1948" s="15">
        <f>OR(F1948&lt;&gt;0,G1948&lt;&gt;0,H1948&lt;&gt;0,I1948&lt;&gt;0)*(F1948 + (F1948 = 0))*(G1948 + (G1948 = 0))*(H1948 + (H1948 = 0))*(I1948 + (I1948 = 0))</f>
        <v>7</v>
      </c>
      <c r="K1948" s="14"/>
      <c r="L1948" s="14"/>
      <c r="M1948" s="14"/>
    </row>
    <row r="1949" spans="1:13" x14ac:dyDescent="0.3">
      <c r="A1949" s="14"/>
      <c r="B1949" s="14"/>
      <c r="C1949" s="13" t="s">
        <v>26</v>
      </c>
      <c r="D1949" s="26"/>
      <c r="E1949" s="13" t="s">
        <v>1179</v>
      </c>
      <c r="F1949" s="17">
        <v>1</v>
      </c>
      <c r="G1949" s="18">
        <v>0</v>
      </c>
      <c r="H1949" s="18">
        <v>0</v>
      </c>
      <c r="I1949" s="18">
        <v>0</v>
      </c>
      <c r="J1949" s="15">
        <f>OR(F1949&lt;&gt;0,G1949&lt;&gt;0,H1949&lt;&gt;0,I1949&lt;&gt;0)*(F1949 + (F1949 = 0))*(G1949 + (G1949 = 0))*(H1949 + (H1949 = 0))*(I1949 + (I1949 = 0))</f>
        <v>1</v>
      </c>
      <c r="K1949" s="14"/>
      <c r="L1949" s="14"/>
      <c r="M1949" s="14"/>
    </row>
    <row r="1950" spans="1:13" x14ac:dyDescent="0.3">
      <c r="A1950" s="14"/>
      <c r="B1950" s="14"/>
      <c r="C1950" s="13" t="s">
        <v>26</v>
      </c>
      <c r="D1950" s="26"/>
      <c r="E1950" s="13" t="s">
        <v>17</v>
      </c>
      <c r="F1950" s="17"/>
      <c r="G1950" s="18"/>
      <c r="H1950" s="18"/>
      <c r="I1950" s="18"/>
      <c r="J1950" s="15">
        <f>OR(F1950&lt;&gt;0,G1950&lt;&gt;0,H1950&lt;&gt;0,I1950&lt;&gt;0)*(F1950 + (F1950 = 0))*(G1950 + (G1950 = 0))*(H1950 + (H1950 = 0))*(I1950 + (I1950 = 0))</f>
        <v>0</v>
      </c>
      <c r="K1950" s="14"/>
      <c r="L1950" s="14"/>
      <c r="M1950" s="14"/>
    </row>
    <row r="1951" spans="1:13" x14ac:dyDescent="0.3">
      <c r="A1951" s="14"/>
      <c r="B1951" s="14"/>
      <c r="C1951" s="14"/>
      <c r="D1951" s="26"/>
      <c r="E1951" s="14"/>
      <c r="F1951" s="14"/>
      <c r="G1951" s="14"/>
      <c r="H1951" s="14"/>
      <c r="I1951" s="14"/>
      <c r="J1951" s="19" t="s">
        <v>1269</v>
      </c>
      <c r="K1951" s="20">
        <f>SUM(J1948:J1950)*1</f>
        <v>8</v>
      </c>
      <c r="L1951" s="18">
        <v>31.05</v>
      </c>
      <c r="M1951" s="20">
        <f>ROUND(K1951*L1951,2)</f>
        <v>248.4</v>
      </c>
    </row>
    <row r="1952" spans="1:13" ht="1.05" customHeight="1" x14ac:dyDescent="0.3">
      <c r="A1952" s="21"/>
      <c r="B1952" s="21"/>
      <c r="C1952" s="21"/>
      <c r="D1952" s="27"/>
      <c r="E1952" s="21"/>
      <c r="F1952" s="21"/>
      <c r="G1952" s="21"/>
      <c r="H1952" s="21"/>
      <c r="I1952" s="21"/>
      <c r="J1952" s="21"/>
      <c r="K1952" s="21"/>
      <c r="L1952" s="21"/>
      <c r="M1952" s="21"/>
    </row>
    <row r="1953" spans="1:13" x14ac:dyDescent="0.3">
      <c r="A1953" s="12" t="s">
        <v>1270</v>
      </c>
      <c r="B1953" s="13" t="s">
        <v>22</v>
      </c>
      <c r="C1953" s="13" t="s">
        <v>217</v>
      </c>
      <c r="D1953" s="16" t="s">
        <v>1271</v>
      </c>
      <c r="E1953" s="14"/>
      <c r="F1953" s="14"/>
      <c r="G1953" s="14"/>
      <c r="H1953" s="14"/>
      <c r="I1953" s="14"/>
      <c r="J1953" s="14"/>
      <c r="K1953" s="15">
        <f>K1956</f>
        <v>1</v>
      </c>
      <c r="L1953" s="15">
        <f>L1956</f>
        <v>80.739999999999995</v>
      </c>
      <c r="M1953" s="15">
        <f>M1956</f>
        <v>80.739999999999995</v>
      </c>
    </row>
    <row r="1954" spans="1:13" ht="226.8" x14ac:dyDescent="0.3">
      <c r="A1954" s="14"/>
      <c r="B1954" s="14"/>
      <c r="C1954" s="14"/>
      <c r="D1954" s="16" t="s">
        <v>1272</v>
      </c>
      <c r="E1954" s="14"/>
      <c r="F1954" s="14"/>
      <c r="G1954" s="14"/>
      <c r="H1954" s="14"/>
      <c r="I1954" s="14"/>
      <c r="J1954" s="14"/>
      <c r="K1954" s="14"/>
      <c r="L1954" s="14"/>
      <c r="M1954" s="14"/>
    </row>
    <row r="1955" spans="1:13" x14ac:dyDescent="0.3">
      <c r="A1955" s="14"/>
      <c r="B1955" s="14"/>
      <c r="C1955" s="13" t="s">
        <v>26</v>
      </c>
      <c r="D1955" s="26"/>
      <c r="E1955" s="13" t="s">
        <v>17</v>
      </c>
      <c r="F1955" s="17">
        <v>1</v>
      </c>
      <c r="G1955" s="18">
        <v>0</v>
      </c>
      <c r="H1955" s="18">
        <v>0</v>
      </c>
      <c r="I1955" s="18">
        <v>0</v>
      </c>
      <c r="J1955" s="15">
        <f>OR(F1955&lt;&gt;0,G1955&lt;&gt;0,H1955&lt;&gt;0,I1955&lt;&gt;0)*(F1955 + (F1955 = 0))*(G1955 + (G1955 = 0))*(H1955 + (H1955 = 0))*(I1955 + (I1955 = 0))</f>
        <v>1</v>
      </c>
      <c r="K1955" s="14"/>
      <c r="L1955" s="14"/>
      <c r="M1955" s="14"/>
    </row>
    <row r="1956" spans="1:13" x14ac:dyDescent="0.3">
      <c r="A1956" s="14"/>
      <c r="B1956" s="14"/>
      <c r="C1956" s="14"/>
      <c r="D1956" s="26"/>
      <c r="E1956" s="14"/>
      <c r="F1956" s="14"/>
      <c r="G1956" s="14"/>
      <c r="H1956" s="14"/>
      <c r="I1956" s="14"/>
      <c r="J1956" s="19" t="s">
        <v>1273</v>
      </c>
      <c r="K1956" s="20">
        <f>J1955*1</f>
        <v>1</v>
      </c>
      <c r="L1956" s="18">
        <v>80.739999999999995</v>
      </c>
      <c r="M1956" s="20">
        <f>ROUND(K1956*L1956,2)</f>
        <v>80.739999999999995</v>
      </c>
    </row>
    <row r="1957" spans="1:13" ht="1.05" customHeight="1" x14ac:dyDescent="0.3">
      <c r="A1957" s="21"/>
      <c r="B1957" s="21"/>
      <c r="C1957" s="21"/>
      <c r="D1957" s="27"/>
      <c r="E1957" s="21"/>
      <c r="F1957" s="21"/>
      <c r="G1957" s="21"/>
      <c r="H1957" s="21"/>
      <c r="I1957" s="21"/>
      <c r="J1957" s="21"/>
      <c r="K1957" s="21"/>
      <c r="L1957" s="21"/>
      <c r="M1957" s="21"/>
    </row>
    <row r="1958" spans="1:13" x14ac:dyDescent="0.3">
      <c r="A1958" s="12" t="s">
        <v>1274</v>
      </c>
      <c r="B1958" s="13" t="s">
        <v>22</v>
      </c>
      <c r="C1958" s="13" t="s">
        <v>239</v>
      </c>
      <c r="D1958" s="16" t="s">
        <v>1275</v>
      </c>
      <c r="E1958" s="14"/>
      <c r="F1958" s="14"/>
      <c r="G1958" s="14"/>
      <c r="H1958" s="14"/>
      <c r="I1958" s="14"/>
      <c r="J1958" s="14"/>
      <c r="K1958" s="15">
        <f>K1961</f>
        <v>18</v>
      </c>
      <c r="L1958" s="15">
        <f>L1961</f>
        <v>46.15</v>
      </c>
      <c r="M1958" s="15">
        <f>M1961</f>
        <v>830.7</v>
      </c>
    </row>
    <row r="1959" spans="1:13" ht="54" x14ac:dyDescent="0.3">
      <c r="A1959" s="14"/>
      <c r="B1959" s="14"/>
      <c r="C1959" s="14"/>
      <c r="D1959" s="16" t="s">
        <v>1276</v>
      </c>
      <c r="E1959" s="14"/>
      <c r="F1959" s="14"/>
      <c r="G1959" s="14"/>
      <c r="H1959" s="14"/>
      <c r="I1959" s="14"/>
      <c r="J1959" s="14"/>
      <c r="K1959" s="14"/>
      <c r="L1959" s="14"/>
      <c r="M1959" s="14"/>
    </row>
    <row r="1960" spans="1:13" x14ac:dyDescent="0.3">
      <c r="A1960" s="14"/>
      <c r="B1960" s="14"/>
      <c r="C1960" s="13" t="s">
        <v>26</v>
      </c>
      <c r="D1960" s="26"/>
      <c r="E1960" s="13" t="s">
        <v>158</v>
      </c>
      <c r="F1960" s="17">
        <v>18</v>
      </c>
      <c r="G1960" s="18">
        <v>0</v>
      </c>
      <c r="H1960" s="18">
        <v>0</v>
      </c>
      <c r="I1960" s="18">
        <v>0</v>
      </c>
      <c r="J1960" s="15">
        <f>OR(F1960&lt;&gt;0,G1960&lt;&gt;0,H1960&lt;&gt;0,I1960&lt;&gt;0)*(F1960 + (F1960 = 0))*(G1960 + (G1960 = 0))*(H1960 + (H1960 = 0))*(I1960 + (I1960 = 0))</f>
        <v>18</v>
      </c>
      <c r="K1960" s="14"/>
      <c r="L1960" s="14"/>
      <c r="M1960" s="14"/>
    </row>
    <row r="1961" spans="1:13" x14ac:dyDescent="0.3">
      <c r="A1961" s="14"/>
      <c r="B1961" s="14"/>
      <c r="C1961" s="14"/>
      <c r="D1961" s="26"/>
      <c r="E1961" s="14"/>
      <c r="F1961" s="14"/>
      <c r="G1961" s="14"/>
      <c r="H1961" s="14"/>
      <c r="I1961" s="14"/>
      <c r="J1961" s="19" t="s">
        <v>1277</v>
      </c>
      <c r="K1961" s="20">
        <f>J1960*1</f>
        <v>18</v>
      </c>
      <c r="L1961" s="18">
        <v>46.15</v>
      </c>
      <c r="M1961" s="20">
        <f>ROUND(K1961*L1961,2)</f>
        <v>830.7</v>
      </c>
    </row>
    <row r="1962" spans="1:13" ht="1.05" customHeight="1" x14ac:dyDescent="0.3">
      <c r="A1962" s="21"/>
      <c r="B1962" s="21"/>
      <c r="C1962" s="21"/>
      <c r="D1962" s="27"/>
      <c r="E1962" s="21"/>
      <c r="F1962" s="21"/>
      <c r="G1962" s="21"/>
      <c r="H1962" s="21"/>
      <c r="I1962" s="21"/>
      <c r="J1962" s="21"/>
      <c r="K1962" s="21"/>
      <c r="L1962" s="21"/>
      <c r="M1962" s="21"/>
    </row>
    <row r="1963" spans="1:13" x14ac:dyDescent="0.3">
      <c r="A1963" s="14"/>
      <c r="B1963" s="14"/>
      <c r="C1963" s="14"/>
      <c r="D1963" s="26"/>
      <c r="E1963" s="14"/>
      <c r="F1963" s="14"/>
      <c r="G1963" s="14"/>
      <c r="H1963" s="14"/>
      <c r="I1963" s="14"/>
      <c r="J1963" s="19" t="s">
        <v>1278</v>
      </c>
      <c r="K1963" s="18">
        <v>1</v>
      </c>
      <c r="L1963" s="20">
        <f>M1893+M1899+M1904+M1910+M1915+M1920+M1926+M1931+M1936+M1941+M1946+M1953+M1958</f>
        <v>11950.16</v>
      </c>
      <c r="M1963" s="20">
        <f>ROUND(K1963*L1963,2)</f>
        <v>11950.16</v>
      </c>
    </row>
    <row r="1964" spans="1:13" ht="1.05" customHeight="1" x14ac:dyDescent="0.3">
      <c r="A1964" s="21"/>
      <c r="B1964" s="21"/>
      <c r="C1964" s="21"/>
      <c r="D1964" s="27"/>
      <c r="E1964" s="21"/>
      <c r="F1964" s="21"/>
      <c r="G1964" s="21"/>
      <c r="H1964" s="21"/>
      <c r="I1964" s="21"/>
      <c r="J1964" s="21"/>
      <c r="K1964" s="21"/>
      <c r="L1964" s="21"/>
      <c r="M1964" s="21"/>
    </row>
    <row r="1965" spans="1:13" x14ac:dyDescent="0.3">
      <c r="A1965" s="9" t="s">
        <v>1279</v>
      </c>
      <c r="B1965" s="9" t="s">
        <v>16</v>
      </c>
      <c r="C1965" s="9" t="s">
        <v>17</v>
      </c>
      <c r="D1965" s="25" t="s">
        <v>1280</v>
      </c>
      <c r="E1965" s="10"/>
      <c r="F1965" s="10"/>
      <c r="G1965" s="10"/>
      <c r="H1965" s="10"/>
      <c r="I1965" s="10"/>
      <c r="J1965" s="10"/>
      <c r="K1965" s="11">
        <f>K2007</f>
        <v>1</v>
      </c>
      <c r="L1965" s="11">
        <f>L2007</f>
        <v>3017.4</v>
      </c>
      <c r="M1965" s="11">
        <f>M2007</f>
        <v>3017.4</v>
      </c>
    </row>
    <row r="1966" spans="1:13" x14ac:dyDescent="0.3">
      <c r="A1966" s="12" t="s">
        <v>1281</v>
      </c>
      <c r="B1966" s="13" t="s">
        <v>22</v>
      </c>
      <c r="C1966" s="13" t="s">
        <v>230</v>
      </c>
      <c r="D1966" s="16" t="s">
        <v>1282</v>
      </c>
      <c r="E1966" s="14"/>
      <c r="F1966" s="14"/>
      <c r="G1966" s="14"/>
      <c r="H1966" s="14"/>
      <c r="I1966" s="14"/>
      <c r="J1966" s="14"/>
      <c r="K1966" s="15">
        <f>K1970</f>
        <v>1</v>
      </c>
      <c r="L1966" s="15">
        <f>L1970</f>
        <v>313.82</v>
      </c>
      <c r="M1966" s="15">
        <f>M1970</f>
        <v>313.82</v>
      </c>
    </row>
    <row r="1967" spans="1:13" ht="43.2" x14ac:dyDescent="0.3">
      <c r="A1967" s="14"/>
      <c r="B1967" s="14"/>
      <c r="C1967" s="14"/>
      <c r="D1967" s="16" t="s">
        <v>1283</v>
      </c>
      <c r="E1967" s="14"/>
      <c r="F1967" s="14"/>
      <c r="G1967" s="14"/>
      <c r="H1967" s="14"/>
      <c r="I1967" s="14"/>
      <c r="J1967" s="14"/>
      <c r="K1967" s="14"/>
      <c r="L1967" s="14"/>
      <c r="M1967" s="14"/>
    </row>
    <row r="1968" spans="1:13" x14ac:dyDescent="0.3">
      <c r="A1968" s="14"/>
      <c r="B1968" s="14"/>
      <c r="C1968" s="13" t="s">
        <v>26</v>
      </c>
      <c r="D1968" s="26"/>
      <c r="E1968" s="13" t="s">
        <v>17</v>
      </c>
      <c r="F1968" s="17">
        <v>1</v>
      </c>
      <c r="G1968" s="18">
        <v>0</v>
      </c>
      <c r="H1968" s="18">
        <v>0</v>
      </c>
      <c r="I1968" s="18">
        <v>0</v>
      </c>
      <c r="J1968" s="15">
        <f>OR(F1968&lt;&gt;0,G1968&lt;&gt;0,H1968&lt;&gt;0,I1968&lt;&gt;0)*(F1968 + (F1968 = 0))*(G1968 + (G1968 = 0))*(H1968 + (H1968 = 0))*(I1968 + (I1968 = 0))</f>
        <v>1</v>
      </c>
      <c r="K1968" s="14"/>
      <c r="L1968" s="14"/>
      <c r="M1968" s="14"/>
    </row>
    <row r="1969" spans="1:13" x14ac:dyDescent="0.3">
      <c r="A1969" s="14"/>
      <c r="B1969" s="14"/>
      <c r="C1969" s="13" t="s">
        <v>26</v>
      </c>
      <c r="D1969" s="26"/>
      <c r="E1969" s="13" t="s">
        <v>17</v>
      </c>
      <c r="F1969" s="17"/>
      <c r="G1969" s="18"/>
      <c r="H1969" s="18"/>
      <c r="I1969" s="18"/>
      <c r="J1969" s="15">
        <f>OR(F1969&lt;&gt;0,G1969&lt;&gt;0,H1969&lt;&gt;0,I1969&lt;&gt;0)*(F1969 + (F1969 = 0))*(G1969 + (G1969 = 0))*(H1969 + (H1969 = 0))*(I1969 + (I1969 = 0))</f>
        <v>0</v>
      </c>
      <c r="K1969" s="14"/>
      <c r="L1969" s="14"/>
      <c r="M1969" s="14"/>
    </row>
    <row r="1970" spans="1:13" x14ac:dyDescent="0.3">
      <c r="A1970" s="14"/>
      <c r="B1970" s="14"/>
      <c r="C1970" s="14"/>
      <c r="D1970" s="26"/>
      <c r="E1970" s="14"/>
      <c r="F1970" s="14"/>
      <c r="G1970" s="14"/>
      <c r="H1970" s="14"/>
      <c r="I1970" s="14"/>
      <c r="J1970" s="19" t="s">
        <v>1284</v>
      </c>
      <c r="K1970" s="20">
        <f>SUM(J1968:J1969)*1</f>
        <v>1</v>
      </c>
      <c r="L1970" s="18">
        <v>313.82</v>
      </c>
      <c r="M1970" s="20">
        <f>ROUND(K1970*L1970,2)</f>
        <v>313.82</v>
      </c>
    </row>
    <row r="1971" spans="1:13" ht="1.05" customHeight="1" x14ac:dyDescent="0.3">
      <c r="A1971" s="21"/>
      <c r="B1971" s="21"/>
      <c r="C1971" s="21"/>
      <c r="D1971" s="27"/>
      <c r="E1971" s="21"/>
      <c r="F1971" s="21"/>
      <c r="G1971" s="21"/>
      <c r="H1971" s="21"/>
      <c r="I1971" s="21"/>
      <c r="J1971" s="21"/>
      <c r="K1971" s="21"/>
      <c r="L1971" s="21"/>
      <c r="M1971" s="21"/>
    </row>
    <row r="1972" spans="1:13" x14ac:dyDescent="0.3">
      <c r="A1972" s="12" t="s">
        <v>1285</v>
      </c>
      <c r="B1972" s="13" t="s">
        <v>22</v>
      </c>
      <c r="C1972" s="13" t="s">
        <v>203</v>
      </c>
      <c r="D1972" s="16" t="s">
        <v>1286</v>
      </c>
      <c r="E1972" s="14"/>
      <c r="F1972" s="14"/>
      <c r="G1972" s="14"/>
      <c r="H1972" s="14"/>
      <c r="I1972" s="14"/>
      <c r="J1972" s="14"/>
      <c r="K1972" s="15">
        <f>K1975</f>
        <v>320</v>
      </c>
      <c r="L1972" s="15">
        <f>L1975</f>
        <v>3.11</v>
      </c>
      <c r="M1972" s="15">
        <f>M1975</f>
        <v>995.2</v>
      </c>
    </row>
    <row r="1973" spans="1:13" ht="108" x14ac:dyDescent="0.3">
      <c r="A1973" s="14"/>
      <c r="B1973" s="14"/>
      <c r="C1973" s="14"/>
      <c r="D1973" s="16" t="s">
        <v>1287</v>
      </c>
      <c r="E1973" s="14"/>
      <c r="F1973" s="14"/>
      <c r="G1973" s="14"/>
      <c r="H1973" s="14"/>
      <c r="I1973" s="14"/>
      <c r="J1973" s="14"/>
      <c r="K1973" s="14"/>
      <c r="L1973" s="14"/>
      <c r="M1973" s="14"/>
    </row>
    <row r="1974" spans="1:13" x14ac:dyDescent="0.3">
      <c r="A1974" s="14"/>
      <c r="B1974" s="14"/>
      <c r="C1974" s="13" t="s">
        <v>26</v>
      </c>
      <c r="D1974" s="26"/>
      <c r="E1974" s="13" t="s">
        <v>17</v>
      </c>
      <c r="F1974" s="17">
        <v>320</v>
      </c>
      <c r="G1974" s="18">
        <v>0</v>
      </c>
      <c r="H1974" s="18">
        <v>0</v>
      </c>
      <c r="I1974" s="18">
        <v>0</v>
      </c>
      <c r="J1974" s="15">
        <f>OR(F1974&lt;&gt;0,G1974&lt;&gt;0,H1974&lt;&gt;0,I1974&lt;&gt;0)*(F1974 + (F1974 = 0))*(G1974 + (G1974 = 0))*(H1974 + (H1974 = 0))*(I1974 + (I1974 = 0))</f>
        <v>320</v>
      </c>
      <c r="K1974" s="14"/>
      <c r="L1974" s="14"/>
      <c r="M1974" s="14"/>
    </row>
    <row r="1975" spans="1:13" x14ac:dyDescent="0.3">
      <c r="A1975" s="14"/>
      <c r="B1975" s="14"/>
      <c r="C1975" s="14"/>
      <c r="D1975" s="26"/>
      <c r="E1975" s="14"/>
      <c r="F1975" s="14"/>
      <c r="G1975" s="14"/>
      <c r="H1975" s="14"/>
      <c r="I1975" s="14"/>
      <c r="J1975" s="19" t="s">
        <v>1288</v>
      </c>
      <c r="K1975" s="20">
        <f>J1974*1</f>
        <v>320</v>
      </c>
      <c r="L1975" s="18">
        <v>3.11</v>
      </c>
      <c r="M1975" s="20">
        <f>ROUND(K1975*L1975,2)</f>
        <v>995.2</v>
      </c>
    </row>
    <row r="1976" spans="1:13" ht="1.05" customHeight="1" x14ac:dyDescent="0.3">
      <c r="A1976" s="21"/>
      <c r="B1976" s="21"/>
      <c r="C1976" s="21"/>
      <c r="D1976" s="27"/>
      <c r="E1976" s="21"/>
      <c r="F1976" s="21"/>
      <c r="G1976" s="21"/>
      <c r="H1976" s="21"/>
      <c r="I1976" s="21"/>
      <c r="J1976" s="21"/>
      <c r="K1976" s="21"/>
      <c r="L1976" s="21"/>
      <c r="M1976" s="21"/>
    </row>
    <row r="1977" spans="1:13" x14ac:dyDescent="0.3">
      <c r="A1977" s="12" t="s">
        <v>1289</v>
      </c>
      <c r="B1977" s="13" t="s">
        <v>22</v>
      </c>
      <c r="C1977" s="13" t="s">
        <v>217</v>
      </c>
      <c r="D1977" s="16" t="s">
        <v>1290</v>
      </c>
      <c r="E1977" s="14"/>
      <c r="F1977" s="14"/>
      <c r="G1977" s="14"/>
      <c r="H1977" s="14"/>
      <c r="I1977" s="14"/>
      <c r="J1977" s="14"/>
      <c r="K1977" s="15">
        <f>K1981</f>
        <v>1</v>
      </c>
      <c r="L1977" s="15">
        <f>L1981</f>
        <v>863.29</v>
      </c>
      <c r="M1977" s="15">
        <f>M1981</f>
        <v>863.29</v>
      </c>
    </row>
    <row r="1978" spans="1:13" ht="118.8" x14ac:dyDescent="0.3">
      <c r="A1978" s="14"/>
      <c r="B1978" s="14"/>
      <c r="C1978" s="14"/>
      <c r="D1978" s="16" t="s">
        <v>1291</v>
      </c>
      <c r="E1978" s="14"/>
      <c r="F1978" s="14"/>
      <c r="G1978" s="14"/>
      <c r="H1978" s="14"/>
      <c r="I1978" s="14"/>
      <c r="J1978" s="14"/>
      <c r="K1978" s="14"/>
      <c r="L1978" s="14"/>
      <c r="M1978" s="14"/>
    </row>
    <row r="1979" spans="1:13" x14ac:dyDescent="0.3">
      <c r="A1979" s="14"/>
      <c r="B1979" s="14"/>
      <c r="C1979" s="13" t="s">
        <v>26</v>
      </c>
      <c r="D1979" s="26"/>
      <c r="E1979" s="13" t="s">
        <v>17</v>
      </c>
      <c r="F1979" s="17">
        <v>1</v>
      </c>
      <c r="G1979" s="18">
        <v>0</v>
      </c>
      <c r="H1979" s="18">
        <v>0</v>
      </c>
      <c r="I1979" s="18">
        <v>0</v>
      </c>
      <c r="J1979" s="15">
        <f>OR(F1979&lt;&gt;0,G1979&lt;&gt;0,H1979&lt;&gt;0,I1979&lt;&gt;0)*(F1979 + (F1979 = 0))*(G1979 + (G1979 = 0))*(H1979 + (H1979 = 0))*(I1979 + (I1979 = 0))</f>
        <v>1</v>
      </c>
      <c r="K1979" s="14"/>
      <c r="L1979" s="14"/>
      <c r="M1979" s="14"/>
    </row>
    <row r="1980" spans="1:13" x14ac:dyDescent="0.3">
      <c r="A1980" s="14"/>
      <c r="B1980" s="14"/>
      <c r="C1980" s="13" t="s">
        <v>26</v>
      </c>
      <c r="D1980" s="26"/>
      <c r="E1980" s="13" t="s">
        <v>17</v>
      </c>
      <c r="F1980" s="17"/>
      <c r="G1980" s="18"/>
      <c r="H1980" s="18"/>
      <c r="I1980" s="18"/>
      <c r="J1980" s="15">
        <f>OR(F1980&lt;&gt;0,G1980&lt;&gt;0,H1980&lt;&gt;0,I1980&lt;&gt;0)*(F1980 + (F1980 = 0))*(G1980 + (G1980 = 0))*(H1980 + (H1980 = 0))*(I1980 + (I1980 = 0))</f>
        <v>0</v>
      </c>
      <c r="K1980" s="14"/>
      <c r="L1980" s="14"/>
      <c r="M1980" s="14"/>
    </row>
    <row r="1981" spans="1:13" x14ac:dyDescent="0.3">
      <c r="A1981" s="14"/>
      <c r="B1981" s="14"/>
      <c r="C1981" s="14"/>
      <c r="D1981" s="26"/>
      <c r="E1981" s="14"/>
      <c r="F1981" s="14"/>
      <c r="G1981" s="14"/>
      <c r="H1981" s="14"/>
      <c r="I1981" s="14"/>
      <c r="J1981" s="19" t="s">
        <v>1292</v>
      </c>
      <c r="K1981" s="20">
        <f>SUM(J1979:J1980)*1</f>
        <v>1</v>
      </c>
      <c r="L1981" s="18">
        <v>863.29</v>
      </c>
      <c r="M1981" s="20">
        <f>ROUND(K1981*L1981,2)</f>
        <v>863.29</v>
      </c>
    </row>
    <row r="1982" spans="1:13" ht="1.05" customHeight="1" x14ac:dyDescent="0.3">
      <c r="A1982" s="21"/>
      <c r="B1982" s="21"/>
      <c r="C1982" s="21"/>
      <c r="D1982" s="27"/>
      <c r="E1982" s="21"/>
      <c r="F1982" s="21"/>
      <c r="G1982" s="21"/>
      <c r="H1982" s="21"/>
      <c r="I1982" s="21"/>
      <c r="J1982" s="21"/>
      <c r="K1982" s="21"/>
      <c r="L1982" s="21"/>
      <c r="M1982" s="21"/>
    </row>
    <row r="1983" spans="1:13" x14ac:dyDescent="0.3">
      <c r="A1983" s="12" t="s">
        <v>1293</v>
      </c>
      <c r="B1983" s="13" t="s">
        <v>22</v>
      </c>
      <c r="C1983" s="13" t="s">
        <v>217</v>
      </c>
      <c r="D1983" s="16" t="s">
        <v>1294</v>
      </c>
      <c r="E1983" s="14"/>
      <c r="F1983" s="14"/>
      <c r="G1983" s="14"/>
      <c r="H1983" s="14"/>
      <c r="I1983" s="14"/>
      <c r="J1983" s="14"/>
      <c r="K1983" s="15">
        <f>K1987</f>
        <v>1</v>
      </c>
      <c r="L1983" s="15">
        <f>L1987</f>
        <v>137.85</v>
      </c>
      <c r="M1983" s="15">
        <f>M1987</f>
        <v>137.85</v>
      </c>
    </row>
    <row r="1984" spans="1:13" ht="21.6" x14ac:dyDescent="0.3">
      <c r="A1984" s="14"/>
      <c r="B1984" s="14"/>
      <c r="C1984" s="14"/>
      <c r="D1984" s="16" t="s">
        <v>1295</v>
      </c>
      <c r="E1984" s="14"/>
      <c r="F1984" s="14"/>
      <c r="G1984" s="14"/>
      <c r="H1984" s="14"/>
      <c r="I1984" s="14"/>
      <c r="J1984" s="14"/>
      <c r="K1984" s="14"/>
      <c r="L1984" s="14"/>
      <c r="M1984" s="14"/>
    </row>
    <row r="1985" spans="1:13" x14ac:dyDescent="0.3">
      <c r="A1985" s="14"/>
      <c r="B1985" s="14"/>
      <c r="C1985" s="13" t="s">
        <v>26</v>
      </c>
      <c r="D1985" s="26"/>
      <c r="E1985" s="13" t="s">
        <v>17</v>
      </c>
      <c r="F1985" s="17">
        <v>1</v>
      </c>
      <c r="G1985" s="18">
        <v>0</v>
      </c>
      <c r="H1985" s="18">
        <v>0</v>
      </c>
      <c r="I1985" s="18">
        <v>0</v>
      </c>
      <c r="J1985" s="15">
        <f>OR(F1985&lt;&gt;0,G1985&lt;&gt;0,H1985&lt;&gt;0,I1985&lt;&gt;0)*(F1985 + (F1985 = 0))*(G1985 + (G1985 = 0))*(H1985 + (H1985 = 0))*(I1985 + (I1985 = 0))</f>
        <v>1</v>
      </c>
      <c r="K1985" s="14"/>
      <c r="L1985" s="14"/>
      <c r="M1985" s="14"/>
    </row>
    <row r="1986" spans="1:13" x14ac:dyDescent="0.3">
      <c r="A1986" s="14"/>
      <c r="B1986" s="14"/>
      <c r="C1986" s="13" t="s">
        <v>26</v>
      </c>
      <c r="D1986" s="26"/>
      <c r="E1986" s="13" t="s">
        <v>17</v>
      </c>
      <c r="F1986" s="17"/>
      <c r="G1986" s="18"/>
      <c r="H1986" s="18"/>
      <c r="I1986" s="18"/>
      <c r="J1986" s="15">
        <f>OR(F1986&lt;&gt;0,G1986&lt;&gt;0,H1986&lt;&gt;0,I1986&lt;&gt;0)*(F1986 + (F1986 = 0))*(G1986 + (G1986 = 0))*(H1986 + (H1986 = 0))*(I1986 + (I1986 = 0))</f>
        <v>0</v>
      </c>
      <c r="K1986" s="14"/>
      <c r="L1986" s="14"/>
      <c r="M1986" s="14"/>
    </row>
    <row r="1987" spans="1:13" x14ac:dyDescent="0.3">
      <c r="A1987" s="14"/>
      <c r="B1987" s="14"/>
      <c r="C1987" s="14"/>
      <c r="D1987" s="26"/>
      <c r="E1987" s="14"/>
      <c r="F1987" s="14"/>
      <c r="G1987" s="14"/>
      <c r="H1987" s="14"/>
      <c r="I1987" s="14"/>
      <c r="J1987" s="19" t="s">
        <v>1296</v>
      </c>
      <c r="K1987" s="20">
        <f>SUM(J1985:J1986)*1</f>
        <v>1</v>
      </c>
      <c r="L1987" s="18">
        <v>137.85</v>
      </c>
      <c r="M1987" s="20">
        <f>ROUND(K1987*L1987,2)</f>
        <v>137.85</v>
      </c>
    </row>
    <row r="1988" spans="1:13" ht="1.05" customHeight="1" x14ac:dyDescent="0.3">
      <c r="A1988" s="21"/>
      <c r="B1988" s="21"/>
      <c r="C1988" s="21"/>
      <c r="D1988" s="27"/>
      <c r="E1988" s="21"/>
      <c r="F1988" s="21"/>
      <c r="G1988" s="21"/>
      <c r="H1988" s="21"/>
      <c r="I1988" s="21"/>
      <c r="J1988" s="21"/>
      <c r="K1988" s="21"/>
      <c r="L1988" s="21"/>
      <c r="M1988" s="21"/>
    </row>
    <row r="1989" spans="1:13" x14ac:dyDescent="0.3">
      <c r="A1989" s="12" t="s">
        <v>1297</v>
      </c>
      <c r="B1989" s="13" t="s">
        <v>22</v>
      </c>
      <c r="C1989" s="13" t="s">
        <v>217</v>
      </c>
      <c r="D1989" s="16" t="s">
        <v>1298</v>
      </c>
      <c r="E1989" s="14"/>
      <c r="F1989" s="14"/>
      <c r="G1989" s="14"/>
      <c r="H1989" s="14"/>
      <c r="I1989" s="14"/>
      <c r="J1989" s="14"/>
      <c r="K1989" s="15">
        <f>K1993</f>
        <v>3</v>
      </c>
      <c r="L1989" s="15">
        <f>L1993</f>
        <v>152.78</v>
      </c>
      <c r="M1989" s="15">
        <f>M1993</f>
        <v>458.34</v>
      </c>
    </row>
    <row r="1990" spans="1:13" ht="21.6" x14ac:dyDescent="0.3">
      <c r="A1990" s="14"/>
      <c r="B1990" s="14"/>
      <c r="C1990" s="14"/>
      <c r="D1990" s="16" t="s">
        <v>1299</v>
      </c>
      <c r="E1990" s="14"/>
      <c r="F1990" s="14"/>
      <c r="G1990" s="14"/>
      <c r="H1990" s="14"/>
      <c r="I1990" s="14"/>
      <c r="J1990" s="14"/>
      <c r="K1990" s="14"/>
      <c r="L1990" s="14"/>
      <c r="M1990" s="14"/>
    </row>
    <row r="1991" spans="1:13" x14ac:dyDescent="0.3">
      <c r="A1991" s="14"/>
      <c r="B1991" s="14"/>
      <c r="C1991" s="13" t="s">
        <v>26</v>
      </c>
      <c r="D1991" s="26"/>
      <c r="E1991" s="13" t="s">
        <v>17</v>
      </c>
      <c r="F1991" s="17">
        <v>3</v>
      </c>
      <c r="G1991" s="18">
        <v>0</v>
      </c>
      <c r="H1991" s="18">
        <v>0</v>
      </c>
      <c r="I1991" s="18">
        <v>0</v>
      </c>
      <c r="J1991" s="15">
        <f>OR(F1991&lt;&gt;0,G1991&lt;&gt;0,H1991&lt;&gt;0,I1991&lt;&gt;0)*(F1991 + (F1991 = 0))*(G1991 + (G1991 = 0))*(H1991 + (H1991 = 0))*(I1991 + (I1991 = 0))</f>
        <v>3</v>
      </c>
      <c r="K1991" s="14"/>
      <c r="L1991" s="14"/>
      <c r="M1991" s="14"/>
    </row>
    <row r="1992" spans="1:13" x14ac:dyDescent="0.3">
      <c r="A1992" s="14"/>
      <c r="B1992" s="14"/>
      <c r="C1992" s="13" t="s">
        <v>26</v>
      </c>
      <c r="D1992" s="26"/>
      <c r="E1992" s="13" t="s">
        <v>17</v>
      </c>
      <c r="F1992" s="17"/>
      <c r="G1992" s="18"/>
      <c r="H1992" s="18"/>
      <c r="I1992" s="18"/>
      <c r="J1992" s="15">
        <f>OR(F1992&lt;&gt;0,G1992&lt;&gt;0,H1992&lt;&gt;0,I1992&lt;&gt;0)*(F1992 + (F1992 = 0))*(G1992 + (G1992 = 0))*(H1992 + (H1992 = 0))*(I1992 + (I1992 = 0))</f>
        <v>0</v>
      </c>
      <c r="K1992" s="14"/>
      <c r="L1992" s="14"/>
      <c r="M1992" s="14"/>
    </row>
    <row r="1993" spans="1:13" x14ac:dyDescent="0.3">
      <c r="A1993" s="14"/>
      <c r="B1993" s="14"/>
      <c r="C1993" s="14"/>
      <c r="D1993" s="26"/>
      <c r="E1993" s="14"/>
      <c r="F1993" s="14"/>
      <c r="G1993" s="14"/>
      <c r="H1993" s="14"/>
      <c r="I1993" s="14"/>
      <c r="J1993" s="19" t="s">
        <v>1300</v>
      </c>
      <c r="K1993" s="20">
        <f>SUM(J1991:J1992)*1</f>
        <v>3</v>
      </c>
      <c r="L1993" s="18">
        <v>152.78</v>
      </c>
      <c r="M1993" s="20">
        <f>ROUND(K1993*L1993,2)</f>
        <v>458.34</v>
      </c>
    </row>
    <row r="1994" spans="1:13" ht="1.05" customHeight="1" x14ac:dyDescent="0.3">
      <c r="A1994" s="21"/>
      <c r="B1994" s="21"/>
      <c r="C1994" s="21"/>
      <c r="D1994" s="27"/>
      <c r="E1994" s="21"/>
      <c r="F1994" s="21"/>
      <c r="G1994" s="21"/>
      <c r="H1994" s="21"/>
      <c r="I1994" s="21"/>
      <c r="J1994" s="21"/>
      <c r="K1994" s="21"/>
      <c r="L1994" s="21"/>
      <c r="M1994" s="21"/>
    </row>
    <row r="1995" spans="1:13" x14ac:dyDescent="0.3">
      <c r="A1995" s="12" t="s">
        <v>1301</v>
      </c>
      <c r="B1995" s="13" t="s">
        <v>22</v>
      </c>
      <c r="C1995" s="13" t="s">
        <v>217</v>
      </c>
      <c r="D1995" s="16" t="s">
        <v>1302</v>
      </c>
      <c r="E1995" s="14"/>
      <c r="F1995" s="14"/>
      <c r="G1995" s="14"/>
      <c r="H1995" s="14"/>
      <c r="I1995" s="14"/>
      <c r="J1995" s="14"/>
      <c r="K1995" s="15">
        <f>K1999</f>
        <v>1</v>
      </c>
      <c r="L1995" s="15">
        <f>L1999</f>
        <v>99.84</v>
      </c>
      <c r="M1995" s="15">
        <f>M1999</f>
        <v>99.84</v>
      </c>
    </row>
    <row r="1996" spans="1:13" ht="43.2" x14ac:dyDescent="0.3">
      <c r="A1996" s="14"/>
      <c r="B1996" s="14"/>
      <c r="C1996" s="14"/>
      <c r="D1996" s="16" t="s">
        <v>1303</v>
      </c>
      <c r="E1996" s="14"/>
      <c r="F1996" s="14"/>
      <c r="G1996" s="14"/>
      <c r="H1996" s="14"/>
      <c r="I1996" s="14"/>
      <c r="J1996" s="14"/>
      <c r="K1996" s="14"/>
      <c r="L1996" s="14"/>
      <c r="M1996" s="14"/>
    </row>
    <row r="1997" spans="1:13" x14ac:dyDescent="0.3">
      <c r="A1997" s="14"/>
      <c r="B1997" s="14"/>
      <c r="C1997" s="13" t="s">
        <v>26</v>
      </c>
      <c r="D1997" s="26"/>
      <c r="E1997" s="13" t="s">
        <v>17</v>
      </c>
      <c r="F1997" s="17">
        <v>1</v>
      </c>
      <c r="G1997" s="18">
        <v>0</v>
      </c>
      <c r="H1997" s="18">
        <v>0</v>
      </c>
      <c r="I1997" s="18">
        <v>0</v>
      </c>
      <c r="J1997" s="15">
        <f>OR(F1997&lt;&gt;0,G1997&lt;&gt;0,H1997&lt;&gt;0,I1997&lt;&gt;0)*(F1997 + (F1997 = 0))*(G1997 + (G1997 = 0))*(H1997 + (H1997 = 0))*(I1997 + (I1997 = 0))</f>
        <v>1</v>
      </c>
      <c r="K1997" s="14"/>
      <c r="L1997" s="14"/>
      <c r="M1997" s="14"/>
    </row>
    <row r="1998" spans="1:13" x14ac:dyDescent="0.3">
      <c r="A1998" s="14"/>
      <c r="B1998" s="14"/>
      <c r="C1998" s="13" t="s">
        <v>26</v>
      </c>
      <c r="D1998" s="26"/>
      <c r="E1998" s="13" t="s">
        <v>17</v>
      </c>
      <c r="F1998" s="17"/>
      <c r="G1998" s="18"/>
      <c r="H1998" s="18"/>
      <c r="I1998" s="18"/>
      <c r="J1998" s="15">
        <f>OR(F1998&lt;&gt;0,G1998&lt;&gt;0,H1998&lt;&gt;0,I1998&lt;&gt;0)*(F1998 + (F1998 = 0))*(G1998 + (G1998 = 0))*(H1998 + (H1998 = 0))*(I1998 + (I1998 = 0))</f>
        <v>0</v>
      </c>
      <c r="K1998" s="14"/>
      <c r="L1998" s="14"/>
      <c r="M1998" s="14"/>
    </row>
    <row r="1999" spans="1:13" x14ac:dyDescent="0.3">
      <c r="A1999" s="14"/>
      <c r="B1999" s="14"/>
      <c r="C1999" s="14"/>
      <c r="D1999" s="26"/>
      <c r="E1999" s="14"/>
      <c r="F1999" s="14"/>
      <c r="G1999" s="14"/>
      <c r="H1999" s="14"/>
      <c r="I1999" s="14"/>
      <c r="J1999" s="19" t="s">
        <v>1304</v>
      </c>
      <c r="K1999" s="20">
        <f>SUM(J1997:J1998)*1</f>
        <v>1</v>
      </c>
      <c r="L1999" s="18">
        <v>99.84</v>
      </c>
      <c r="M1999" s="20">
        <f>ROUND(K1999*L1999,2)</f>
        <v>99.84</v>
      </c>
    </row>
    <row r="2000" spans="1:13" ht="1.05" customHeight="1" x14ac:dyDescent="0.3">
      <c r="A2000" s="21"/>
      <c r="B2000" s="21"/>
      <c r="C2000" s="21"/>
      <c r="D2000" s="27"/>
      <c r="E2000" s="21"/>
      <c r="F2000" s="21"/>
      <c r="G2000" s="21"/>
      <c r="H2000" s="21"/>
      <c r="I2000" s="21"/>
      <c r="J2000" s="21"/>
      <c r="K2000" s="21"/>
      <c r="L2000" s="21"/>
      <c r="M2000" s="21"/>
    </row>
    <row r="2001" spans="1:13" x14ac:dyDescent="0.3">
      <c r="A2001" s="12" t="s">
        <v>1305</v>
      </c>
      <c r="B2001" s="13" t="s">
        <v>22</v>
      </c>
      <c r="C2001" s="13" t="s">
        <v>217</v>
      </c>
      <c r="D2001" s="16" t="s">
        <v>1306</v>
      </c>
      <c r="E2001" s="14"/>
      <c r="F2001" s="14"/>
      <c r="G2001" s="14"/>
      <c r="H2001" s="14"/>
      <c r="I2001" s="14"/>
      <c r="J2001" s="14"/>
      <c r="K2001" s="15">
        <f>K2005</f>
        <v>1</v>
      </c>
      <c r="L2001" s="15">
        <f>L2005</f>
        <v>149.06</v>
      </c>
      <c r="M2001" s="15">
        <f>M2005</f>
        <v>149.06</v>
      </c>
    </row>
    <row r="2002" spans="1:13" ht="43.2" x14ac:dyDescent="0.3">
      <c r="A2002" s="14"/>
      <c r="B2002" s="14"/>
      <c r="C2002" s="14"/>
      <c r="D2002" s="16" t="s">
        <v>1307</v>
      </c>
      <c r="E2002" s="14"/>
      <c r="F2002" s="14"/>
      <c r="G2002" s="14"/>
      <c r="H2002" s="14"/>
      <c r="I2002" s="14"/>
      <c r="J2002" s="14"/>
      <c r="K2002" s="14"/>
      <c r="L2002" s="14"/>
      <c r="M2002" s="14"/>
    </row>
    <row r="2003" spans="1:13" x14ac:dyDescent="0.3">
      <c r="A2003" s="14"/>
      <c r="B2003" s="14"/>
      <c r="C2003" s="13" t="s">
        <v>26</v>
      </c>
      <c r="D2003" s="26"/>
      <c r="E2003" s="13" t="s">
        <v>17</v>
      </c>
      <c r="F2003" s="17">
        <v>1</v>
      </c>
      <c r="G2003" s="18">
        <v>0</v>
      </c>
      <c r="H2003" s="18">
        <v>0</v>
      </c>
      <c r="I2003" s="18">
        <v>0</v>
      </c>
      <c r="J2003" s="15">
        <f>OR(F2003&lt;&gt;0,G2003&lt;&gt;0,H2003&lt;&gt;0,I2003&lt;&gt;0)*(F2003 + (F2003 = 0))*(G2003 + (G2003 = 0))*(H2003 + (H2003 = 0))*(I2003 + (I2003 = 0))</f>
        <v>1</v>
      </c>
      <c r="K2003" s="14"/>
      <c r="L2003" s="14"/>
      <c r="M2003" s="14"/>
    </row>
    <row r="2004" spans="1:13" x14ac:dyDescent="0.3">
      <c r="A2004" s="14"/>
      <c r="B2004" s="14"/>
      <c r="C2004" s="13" t="s">
        <v>26</v>
      </c>
      <c r="D2004" s="26"/>
      <c r="E2004" s="13" t="s">
        <v>17</v>
      </c>
      <c r="F2004" s="17"/>
      <c r="G2004" s="18"/>
      <c r="H2004" s="18"/>
      <c r="I2004" s="18"/>
      <c r="J2004" s="15">
        <f>OR(F2004&lt;&gt;0,G2004&lt;&gt;0,H2004&lt;&gt;0,I2004&lt;&gt;0)*(F2004 + (F2004 = 0))*(G2004 + (G2004 = 0))*(H2004 + (H2004 = 0))*(I2004 + (I2004 = 0))</f>
        <v>0</v>
      </c>
      <c r="K2004" s="14"/>
      <c r="L2004" s="14"/>
      <c r="M2004" s="14"/>
    </row>
    <row r="2005" spans="1:13" x14ac:dyDescent="0.3">
      <c r="A2005" s="14"/>
      <c r="B2005" s="14"/>
      <c r="C2005" s="14"/>
      <c r="D2005" s="26"/>
      <c r="E2005" s="14"/>
      <c r="F2005" s="14"/>
      <c r="G2005" s="14"/>
      <c r="H2005" s="14"/>
      <c r="I2005" s="14"/>
      <c r="J2005" s="19" t="s">
        <v>1308</v>
      </c>
      <c r="K2005" s="20">
        <f>SUM(J2003:J2004)*1</f>
        <v>1</v>
      </c>
      <c r="L2005" s="18">
        <v>149.06</v>
      </c>
      <c r="M2005" s="20">
        <f>ROUND(K2005*L2005,2)</f>
        <v>149.06</v>
      </c>
    </row>
    <row r="2006" spans="1:13" ht="1.05" customHeight="1" x14ac:dyDescent="0.3">
      <c r="A2006" s="21"/>
      <c r="B2006" s="21"/>
      <c r="C2006" s="21"/>
      <c r="D2006" s="27"/>
      <c r="E2006" s="21"/>
      <c r="F2006" s="21"/>
      <c r="G2006" s="21"/>
      <c r="H2006" s="21"/>
      <c r="I2006" s="21"/>
      <c r="J2006" s="21"/>
      <c r="K2006" s="21"/>
      <c r="L2006" s="21"/>
      <c r="M2006" s="21"/>
    </row>
    <row r="2007" spans="1:13" x14ac:dyDescent="0.3">
      <c r="A2007" s="14"/>
      <c r="B2007" s="14"/>
      <c r="C2007" s="14"/>
      <c r="D2007" s="26"/>
      <c r="E2007" s="14"/>
      <c r="F2007" s="14"/>
      <c r="G2007" s="14"/>
      <c r="H2007" s="14"/>
      <c r="I2007" s="14"/>
      <c r="J2007" s="19" t="s">
        <v>1309</v>
      </c>
      <c r="K2007" s="18">
        <v>1</v>
      </c>
      <c r="L2007" s="20">
        <f>M1966+M1972+M1977+M1983+M1989+M1995+M2001</f>
        <v>3017.4</v>
      </c>
      <c r="M2007" s="20">
        <f>ROUND(K2007*L2007,2)</f>
        <v>3017.4</v>
      </c>
    </row>
    <row r="2008" spans="1:13" ht="1.05" customHeight="1" x14ac:dyDescent="0.3">
      <c r="A2008" s="21"/>
      <c r="B2008" s="21"/>
      <c r="C2008" s="21"/>
      <c r="D2008" s="27"/>
      <c r="E2008" s="21"/>
      <c r="F2008" s="21"/>
      <c r="G2008" s="21"/>
      <c r="H2008" s="21"/>
      <c r="I2008" s="21"/>
      <c r="J2008" s="21"/>
      <c r="K2008" s="21"/>
      <c r="L2008" s="21"/>
      <c r="M2008" s="21"/>
    </row>
    <row r="2009" spans="1:13" x14ac:dyDescent="0.3">
      <c r="A2009" s="9" t="s">
        <v>1310</v>
      </c>
      <c r="B2009" s="9" t="s">
        <v>16</v>
      </c>
      <c r="C2009" s="9" t="s">
        <v>17</v>
      </c>
      <c r="D2009" s="25" t="s">
        <v>1311</v>
      </c>
      <c r="E2009" s="10"/>
      <c r="F2009" s="10"/>
      <c r="G2009" s="10"/>
      <c r="H2009" s="10"/>
      <c r="I2009" s="10"/>
      <c r="J2009" s="10"/>
      <c r="K2009" s="11">
        <f>K2040</f>
        <v>1</v>
      </c>
      <c r="L2009" s="11">
        <f>L2040</f>
        <v>5170.6000000000004</v>
      </c>
      <c r="M2009" s="11">
        <f>M2040</f>
        <v>5170.6000000000004</v>
      </c>
    </row>
    <row r="2010" spans="1:13" x14ac:dyDescent="0.3">
      <c r="A2010" s="12" t="s">
        <v>1312</v>
      </c>
      <c r="B2010" s="13" t="s">
        <v>22</v>
      </c>
      <c r="C2010" s="13" t="s">
        <v>203</v>
      </c>
      <c r="D2010" s="16" t="s">
        <v>1313</v>
      </c>
      <c r="E2010" s="14"/>
      <c r="F2010" s="14"/>
      <c r="G2010" s="14"/>
      <c r="H2010" s="14"/>
      <c r="I2010" s="14"/>
      <c r="J2010" s="14"/>
      <c r="K2010" s="15">
        <f>K2013</f>
        <v>640</v>
      </c>
      <c r="L2010" s="15">
        <f>L2013</f>
        <v>2.88</v>
      </c>
      <c r="M2010" s="15">
        <f>M2013</f>
        <v>1843.2</v>
      </c>
    </row>
    <row r="2011" spans="1:13" ht="21.6" x14ac:dyDescent="0.3">
      <c r="A2011" s="14"/>
      <c r="B2011" s="14"/>
      <c r="C2011" s="14"/>
      <c r="D2011" s="16" t="s">
        <v>1314</v>
      </c>
      <c r="E2011" s="14"/>
      <c r="F2011" s="14"/>
      <c r="G2011" s="14"/>
      <c r="H2011" s="14"/>
      <c r="I2011" s="14"/>
      <c r="J2011" s="14"/>
      <c r="K2011" s="14"/>
      <c r="L2011" s="14"/>
      <c r="M2011" s="14"/>
    </row>
    <row r="2012" spans="1:13" x14ac:dyDescent="0.3">
      <c r="A2012" s="14"/>
      <c r="B2012" s="14"/>
      <c r="C2012" s="13" t="s">
        <v>26</v>
      </c>
      <c r="D2012" s="26"/>
      <c r="E2012" s="13" t="s">
        <v>17</v>
      </c>
      <c r="F2012" s="17">
        <v>640</v>
      </c>
      <c r="G2012" s="18">
        <v>0</v>
      </c>
      <c r="H2012" s="18">
        <v>0</v>
      </c>
      <c r="I2012" s="18">
        <v>0</v>
      </c>
      <c r="J2012" s="15">
        <f>OR(F2012&lt;&gt;0,G2012&lt;&gt;0,H2012&lt;&gt;0,I2012&lt;&gt;0)*(F2012 + (F2012 = 0))*(G2012 + (G2012 = 0))*(H2012 + (H2012 = 0))*(I2012 + (I2012 = 0))</f>
        <v>640</v>
      </c>
      <c r="K2012" s="14"/>
      <c r="L2012" s="14"/>
      <c r="M2012" s="14"/>
    </row>
    <row r="2013" spans="1:13" x14ac:dyDescent="0.3">
      <c r="A2013" s="14"/>
      <c r="B2013" s="14"/>
      <c r="C2013" s="14"/>
      <c r="D2013" s="26"/>
      <c r="E2013" s="14"/>
      <c r="F2013" s="14"/>
      <c r="G2013" s="14"/>
      <c r="H2013" s="14"/>
      <c r="I2013" s="14"/>
      <c r="J2013" s="19" t="s">
        <v>1315</v>
      </c>
      <c r="K2013" s="20">
        <f>J2012*1</f>
        <v>640</v>
      </c>
      <c r="L2013" s="18">
        <v>2.88</v>
      </c>
      <c r="M2013" s="20">
        <f>ROUND(K2013*L2013,2)</f>
        <v>1843.2</v>
      </c>
    </row>
    <row r="2014" spans="1:13" ht="1.05" customHeight="1" x14ac:dyDescent="0.3">
      <c r="A2014" s="21"/>
      <c r="B2014" s="21"/>
      <c r="C2014" s="21"/>
      <c r="D2014" s="27"/>
      <c r="E2014" s="21"/>
      <c r="F2014" s="21"/>
      <c r="G2014" s="21"/>
      <c r="H2014" s="21"/>
      <c r="I2014" s="21"/>
      <c r="J2014" s="21"/>
      <c r="K2014" s="21"/>
      <c r="L2014" s="21"/>
      <c r="M2014" s="21"/>
    </row>
    <row r="2015" spans="1:13" x14ac:dyDescent="0.3">
      <c r="A2015" s="12" t="s">
        <v>1316</v>
      </c>
      <c r="B2015" s="13" t="s">
        <v>22</v>
      </c>
      <c r="C2015" s="13" t="s">
        <v>203</v>
      </c>
      <c r="D2015" s="16" t="s">
        <v>1317</v>
      </c>
      <c r="E2015" s="14"/>
      <c r="F2015" s="14"/>
      <c r="G2015" s="14"/>
      <c r="H2015" s="14"/>
      <c r="I2015" s="14"/>
      <c r="J2015" s="14"/>
      <c r="K2015" s="15">
        <f>K2018</f>
        <v>220</v>
      </c>
      <c r="L2015" s="15">
        <f>L2018</f>
        <v>4.63</v>
      </c>
      <c r="M2015" s="15">
        <f>M2018</f>
        <v>1018.6</v>
      </c>
    </row>
    <row r="2016" spans="1:13" ht="21.6" x14ac:dyDescent="0.3">
      <c r="A2016" s="14"/>
      <c r="B2016" s="14"/>
      <c r="C2016" s="14"/>
      <c r="D2016" s="16" t="s">
        <v>1318</v>
      </c>
      <c r="E2016" s="14"/>
      <c r="F2016" s="14"/>
      <c r="G2016" s="14"/>
      <c r="H2016" s="14"/>
      <c r="I2016" s="14"/>
      <c r="J2016" s="14"/>
      <c r="K2016" s="14"/>
      <c r="L2016" s="14"/>
      <c r="M2016" s="14"/>
    </row>
    <row r="2017" spans="1:13" x14ac:dyDescent="0.3">
      <c r="A2017" s="14"/>
      <c r="B2017" s="14"/>
      <c r="C2017" s="13" t="s">
        <v>26</v>
      </c>
      <c r="D2017" s="26"/>
      <c r="E2017" s="13" t="s">
        <v>17</v>
      </c>
      <c r="F2017" s="17">
        <v>220</v>
      </c>
      <c r="G2017" s="18">
        <v>0</v>
      </c>
      <c r="H2017" s="18">
        <v>0</v>
      </c>
      <c r="I2017" s="18">
        <v>0</v>
      </c>
      <c r="J2017" s="15">
        <f>OR(F2017&lt;&gt;0,G2017&lt;&gt;0,H2017&lt;&gt;0,I2017&lt;&gt;0)*(F2017 + (F2017 = 0))*(G2017 + (G2017 = 0))*(H2017 + (H2017 = 0))*(I2017 + (I2017 = 0))</f>
        <v>220</v>
      </c>
      <c r="K2017" s="14"/>
      <c r="L2017" s="14"/>
      <c r="M2017" s="14"/>
    </row>
    <row r="2018" spans="1:13" x14ac:dyDescent="0.3">
      <c r="A2018" s="14"/>
      <c r="B2018" s="14"/>
      <c r="C2018" s="14"/>
      <c r="D2018" s="26"/>
      <c r="E2018" s="14"/>
      <c r="F2018" s="14"/>
      <c r="G2018" s="14"/>
      <c r="H2018" s="14"/>
      <c r="I2018" s="14"/>
      <c r="J2018" s="19" t="s">
        <v>1319</v>
      </c>
      <c r="K2018" s="20">
        <f>J2017*1</f>
        <v>220</v>
      </c>
      <c r="L2018" s="18">
        <v>4.63</v>
      </c>
      <c r="M2018" s="20">
        <f>ROUND(K2018*L2018,2)</f>
        <v>1018.6</v>
      </c>
    </row>
    <row r="2019" spans="1:13" ht="1.05" customHeight="1" x14ac:dyDescent="0.3">
      <c r="A2019" s="21"/>
      <c r="B2019" s="21"/>
      <c r="C2019" s="21"/>
      <c r="D2019" s="27"/>
      <c r="E2019" s="21"/>
      <c r="F2019" s="21"/>
      <c r="G2019" s="21"/>
      <c r="H2019" s="21"/>
      <c r="I2019" s="21"/>
      <c r="J2019" s="21"/>
      <c r="K2019" s="21"/>
      <c r="L2019" s="21"/>
      <c r="M2019" s="21"/>
    </row>
    <row r="2020" spans="1:13" x14ac:dyDescent="0.3">
      <c r="A2020" s="12" t="s">
        <v>1320</v>
      </c>
      <c r="B2020" s="13" t="s">
        <v>22</v>
      </c>
      <c r="C2020" s="13" t="s">
        <v>203</v>
      </c>
      <c r="D2020" s="16" t="s">
        <v>1321</v>
      </c>
      <c r="E2020" s="14"/>
      <c r="F2020" s="14"/>
      <c r="G2020" s="14"/>
      <c r="H2020" s="14"/>
      <c r="I2020" s="14"/>
      <c r="J2020" s="14"/>
      <c r="K2020" s="15">
        <f>K2023</f>
        <v>480</v>
      </c>
      <c r="L2020" s="15">
        <f>L2023</f>
        <v>1.57</v>
      </c>
      <c r="M2020" s="15">
        <f>M2023</f>
        <v>753.6</v>
      </c>
    </row>
    <row r="2021" spans="1:13" ht="21.6" x14ac:dyDescent="0.3">
      <c r="A2021" s="14"/>
      <c r="B2021" s="14"/>
      <c r="C2021" s="14"/>
      <c r="D2021" s="16" t="s">
        <v>1322</v>
      </c>
      <c r="E2021" s="14"/>
      <c r="F2021" s="14"/>
      <c r="G2021" s="14"/>
      <c r="H2021" s="14"/>
      <c r="I2021" s="14"/>
      <c r="J2021" s="14"/>
      <c r="K2021" s="14"/>
      <c r="L2021" s="14"/>
      <c r="M2021" s="14"/>
    </row>
    <row r="2022" spans="1:13" x14ac:dyDescent="0.3">
      <c r="A2022" s="14"/>
      <c r="B2022" s="14"/>
      <c r="C2022" s="13" t="s">
        <v>26</v>
      </c>
      <c r="D2022" s="26"/>
      <c r="E2022" s="13" t="s">
        <v>17</v>
      </c>
      <c r="F2022" s="17">
        <v>480</v>
      </c>
      <c r="G2022" s="18">
        <v>0</v>
      </c>
      <c r="H2022" s="18">
        <v>0</v>
      </c>
      <c r="I2022" s="18">
        <v>0</v>
      </c>
      <c r="J2022" s="15">
        <f>OR(F2022&lt;&gt;0,G2022&lt;&gt;0,H2022&lt;&gt;0,I2022&lt;&gt;0)*(F2022 + (F2022 = 0))*(G2022 + (G2022 = 0))*(H2022 + (H2022 = 0))*(I2022 + (I2022 = 0))</f>
        <v>480</v>
      </c>
      <c r="K2022" s="14"/>
      <c r="L2022" s="14"/>
      <c r="M2022" s="14"/>
    </row>
    <row r="2023" spans="1:13" x14ac:dyDescent="0.3">
      <c r="A2023" s="14"/>
      <c r="B2023" s="14"/>
      <c r="C2023" s="14"/>
      <c r="D2023" s="26"/>
      <c r="E2023" s="14"/>
      <c r="F2023" s="14"/>
      <c r="G2023" s="14"/>
      <c r="H2023" s="14"/>
      <c r="I2023" s="14"/>
      <c r="J2023" s="19" t="s">
        <v>1323</v>
      </c>
      <c r="K2023" s="20">
        <f>J2022*1</f>
        <v>480</v>
      </c>
      <c r="L2023" s="18">
        <v>1.57</v>
      </c>
      <c r="M2023" s="20">
        <f>ROUND(K2023*L2023,2)</f>
        <v>753.6</v>
      </c>
    </row>
    <row r="2024" spans="1:13" ht="1.05" customHeight="1" x14ac:dyDescent="0.3">
      <c r="A2024" s="21"/>
      <c r="B2024" s="21"/>
      <c r="C2024" s="21"/>
      <c r="D2024" s="27"/>
      <c r="E2024" s="21"/>
      <c r="F2024" s="21"/>
      <c r="G2024" s="21"/>
      <c r="H2024" s="21"/>
      <c r="I2024" s="21"/>
      <c r="J2024" s="21"/>
      <c r="K2024" s="21"/>
      <c r="L2024" s="21"/>
      <c r="M2024" s="21"/>
    </row>
    <row r="2025" spans="1:13" x14ac:dyDescent="0.3">
      <c r="A2025" s="12" t="s">
        <v>1324</v>
      </c>
      <c r="B2025" s="13" t="s">
        <v>22</v>
      </c>
      <c r="C2025" s="13" t="s">
        <v>203</v>
      </c>
      <c r="D2025" s="16" t="s">
        <v>1325</v>
      </c>
      <c r="E2025" s="14"/>
      <c r="F2025" s="14"/>
      <c r="G2025" s="14"/>
      <c r="H2025" s="14"/>
      <c r="I2025" s="14"/>
      <c r="J2025" s="14"/>
      <c r="K2025" s="15">
        <f>K2028</f>
        <v>440</v>
      </c>
      <c r="L2025" s="15">
        <f>L2028</f>
        <v>1.28</v>
      </c>
      <c r="M2025" s="15">
        <f>M2028</f>
        <v>563.20000000000005</v>
      </c>
    </row>
    <row r="2026" spans="1:13" ht="32.4" x14ac:dyDescent="0.3">
      <c r="A2026" s="14"/>
      <c r="B2026" s="14"/>
      <c r="C2026" s="14"/>
      <c r="D2026" s="16" t="s">
        <v>1326</v>
      </c>
      <c r="E2026" s="14"/>
      <c r="F2026" s="14"/>
      <c r="G2026" s="14"/>
      <c r="H2026" s="14"/>
      <c r="I2026" s="14"/>
      <c r="J2026" s="14"/>
      <c r="K2026" s="14"/>
      <c r="L2026" s="14"/>
      <c r="M2026" s="14"/>
    </row>
    <row r="2027" spans="1:13" x14ac:dyDescent="0.3">
      <c r="A2027" s="14"/>
      <c r="B2027" s="14"/>
      <c r="C2027" s="13" t="s">
        <v>26</v>
      </c>
      <c r="D2027" s="26"/>
      <c r="E2027" s="13" t="s">
        <v>17</v>
      </c>
      <c r="F2027" s="17">
        <v>440</v>
      </c>
      <c r="G2027" s="18">
        <v>0</v>
      </c>
      <c r="H2027" s="18">
        <v>0</v>
      </c>
      <c r="I2027" s="18">
        <v>0</v>
      </c>
      <c r="J2027" s="15">
        <f>OR(F2027&lt;&gt;0,G2027&lt;&gt;0,H2027&lt;&gt;0,I2027&lt;&gt;0)*(F2027 + (F2027 = 0))*(G2027 + (G2027 = 0))*(H2027 + (H2027 = 0))*(I2027 + (I2027 = 0))</f>
        <v>440</v>
      </c>
      <c r="K2027" s="14"/>
      <c r="L2027" s="14"/>
      <c r="M2027" s="14"/>
    </row>
    <row r="2028" spans="1:13" x14ac:dyDescent="0.3">
      <c r="A2028" s="14"/>
      <c r="B2028" s="14"/>
      <c r="C2028" s="14"/>
      <c r="D2028" s="26"/>
      <c r="E2028" s="14"/>
      <c r="F2028" s="14"/>
      <c r="G2028" s="14"/>
      <c r="H2028" s="14"/>
      <c r="I2028" s="14"/>
      <c r="J2028" s="19" t="s">
        <v>1327</v>
      </c>
      <c r="K2028" s="20">
        <f>J2027*1</f>
        <v>440</v>
      </c>
      <c r="L2028" s="18">
        <v>1.28</v>
      </c>
      <c r="M2028" s="20">
        <f>ROUND(K2028*L2028,2)</f>
        <v>563.20000000000005</v>
      </c>
    </row>
    <row r="2029" spans="1:13" ht="1.05" customHeight="1" x14ac:dyDescent="0.3">
      <c r="A2029" s="21"/>
      <c r="B2029" s="21"/>
      <c r="C2029" s="21"/>
      <c r="D2029" s="27"/>
      <c r="E2029" s="21"/>
      <c r="F2029" s="21"/>
      <c r="G2029" s="21"/>
      <c r="H2029" s="21"/>
      <c r="I2029" s="21"/>
      <c r="J2029" s="21"/>
      <c r="K2029" s="21"/>
      <c r="L2029" s="21"/>
      <c r="M2029" s="21"/>
    </row>
    <row r="2030" spans="1:13" x14ac:dyDescent="0.3">
      <c r="A2030" s="12" t="s">
        <v>1328</v>
      </c>
      <c r="B2030" s="13" t="s">
        <v>22</v>
      </c>
      <c r="C2030" s="13" t="s">
        <v>203</v>
      </c>
      <c r="D2030" s="16" t="s">
        <v>1329</v>
      </c>
      <c r="E2030" s="14"/>
      <c r="F2030" s="14"/>
      <c r="G2030" s="14"/>
      <c r="H2030" s="14"/>
      <c r="I2030" s="14"/>
      <c r="J2030" s="14"/>
      <c r="K2030" s="15">
        <f>K2033</f>
        <v>200</v>
      </c>
      <c r="L2030" s="15">
        <f>L2033</f>
        <v>1.53</v>
      </c>
      <c r="M2030" s="15">
        <f>M2033</f>
        <v>306</v>
      </c>
    </row>
    <row r="2031" spans="1:13" ht="32.4" x14ac:dyDescent="0.3">
      <c r="A2031" s="14"/>
      <c r="B2031" s="14"/>
      <c r="C2031" s="14"/>
      <c r="D2031" s="16" t="s">
        <v>1330</v>
      </c>
      <c r="E2031" s="14"/>
      <c r="F2031" s="14"/>
      <c r="G2031" s="14"/>
      <c r="H2031" s="14"/>
      <c r="I2031" s="14"/>
      <c r="J2031" s="14"/>
      <c r="K2031" s="14"/>
      <c r="L2031" s="14"/>
      <c r="M2031" s="14"/>
    </row>
    <row r="2032" spans="1:13" x14ac:dyDescent="0.3">
      <c r="A2032" s="14"/>
      <c r="B2032" s="14"/>
      <c r="C2032" s="13" t="s">
        <v>26</v>
      </c>
      <c r="D2032" s="26"/>
      <c r="E2032" s="13" t="s">
        <v>17</v>
      </c>
      <c r="F2032" s="17">
        <v>200</v>
      </c>
      <c r="G2032" s="18">
        <v>0</v>
      </c>
      <c r="H2032" s="18">
        <v>0</v>
      </c>
      <c r="I2032" s="18">
        <v>0</v>
      </c>
      <c r="J2032" s="15">
        <f>OR(F2032&lt;&gt;0,G2032&lt;&gt;0,H2032&lt;&gt;0,I2032&lt;&gt;0)*(F2032 + (F2032 = 0))*(G2032 + (G2032 = 0))*(H2032 + (H2032 = 0))*(I2032 + (I2032 = 0))</f>
        <v>200</v>
      </c>
      <c r="K2032" s="14"/>
      <c r="L2032" s="14"/>
      <c r="M2032" s="14"/>
    </row>
    <row r="2033" spans="1:13" x14ac:dyDescent="0.3">
      <c r="A2033" s="14"/>
      <c r="B2033" s="14"/>
      <c r="C2033" s="14"/>
      <c r="D2033" s="26"/>
      <c r="E2033" s="14"/>
      <c r="F2033" s="14"/>
      <c r="G2033" s="14"/>
      <c r="H2033" s="14"/>
      <c r="I2033" s="14"/>
      <c r="J2033" s="19" t="s">
        <v>1331</v>
      </c>
      <c r="K2033" s="20">
        <f>J2032*1</f>
        <v>200</v>
      </c>
      <c r="L2033" s="18">
        <v>1.53</v>
      </c>
      <c r="M2033" s="20">
        <f>ROUND(K2033*L2033,2)</f>
        <v>306</v>
      </c>
    </row>
    <row r="2034" spans="1:13" ht="1.05" customHeight="1" x14ac:dyDescent="0.3">
      <c r="A2034" s="21"/>
      <c r="B2034" s="21"/>
      <c r="C2034" s="21"/>
      <c r="D2034" s="27"/>
      <c r="E2034" s="21"/>
      <c r="F2034" s="21"/>
      <c r="G2034" s="21"/>
      <c r="H2034" s="21"/>
      <c r="I2034" s="21"/>
      <c r="J2034" s="21"/>
      <c r="K2034" s="21"/>
      <c r="L2034" s="21"/>
      <c r="M2034" s="21"/>
    </row>
    <row r="2035" spans="1:13" x14ac:dyDescent="0.3">
      <c r="A2035" s="12" t="s">
        <v>1332</v>
      </c>
      <c r="B2035" s="13" t="s">
        <v>22</v>
      </c>
      <c r="C2035" s="13" t="s">
        <v>203</v>
      </c>
      <c r="D2035" s="16" t="s">
        <v>1333</v>
      </c>
      <c r="E2035" s="14"/>
      <c r="F2035" s="14"/>
      <c r="G2035" s="14"/>
      <c r="H2035" s="14"/>
      <c r="I2035" s="14"/>
      <c r="J2035" s="14"/>
      <c r="K2035" s="15">
        <f>K2038</f>
        <v>200</v>
      </c>
      <c r="L2035" s="15">
        <f>L2038</f>
        <v>3.43</v>
      </c>
      <c r="M2035" s="15">
        <f>M2038</f>
        <v>686</v>
      </c>
    </row>
    <row r="2036" spans="1:13" ht="86.4" x14ac:dyDescent="0.3">
      <c r="A2036" s="14"/>
      <c r="B2036" s="14"/>
      <c r="C2036" s="14"/>
      <c r="D2036" s="16" t="s">
        <v>1334</v>
      </c>
      <c r="E2036" s="14"/>
      <c r="F2036" s="14"/>
      <c r="G2036" s="14"/>
      <c r="H2036" s="14"/>
      <c r="I2036" s="14"/>
      <c r="J2036" s="14"/>
      <c r="K2036" s="14"/>
      <c r="L2036" s="14"/>
      <c r="M2036" s="14"/>
    </row>
    <row r="2037" spans="1:13" x14ac:dyDescent="0.3">
      <c r="A2037" s="14"/>
      <c r="B2037" s="14"/>
      <c r="C2037" s="13" t="s">
        <v>26</v>
      </c>
      <c r="D2037" s="26"/>
      <c r="E2037" s="13" t="s">
        <v>17</v>
      </c>
      <c r="F2037" s="17">
        <v>200</v>
      </c>
      <c r="G2037" s="18">
        <v>0</v>
      </c>
      <c r="H2037" s="18">
        <v>0</v>
      </c>
      <c r="I2037" s="18">
        <v>0</v>
      </c>
      <c r="J2037" s="15">
        <f>OR(F2037&lt;&gt;0,G2037&lt;&gt;0,H2037&lt;&gt;0,I2037&lt;&gt;0)*(F2037 + (F2037 = 0))*(G2037 + (G2037 = 0))*(H2037 + (H2037 = 0))*(I2037 + (I2037 = 0))</f>
        <v>200</v>
      </c>
      <c r="K2037" s="14"/>
      <c r="L2037" s="14"/>
      <c r="M2037" s="14"/>
    </row>
    <row r="2038" spans="1:13" x14ac:dyDescent="0.3">
      <c r="A2038" s="14"/>
      <c r="B2038" s="14"/>
      <c r="C2038" s="14"/>
      <c r="D2038" s="26"/>
      <c r="E2038" s="14"/>
      <c r="F2038" s="14"/>
      <c r="G2038" s="14"/>
      <c r="H2038" s="14"/>
      <c r="I2038" s="14"/>
      <c r="J2038" s="19" t="s">
        <v>1335</v>
      </c>
      <c r="K2038" s="20">
        <f>J2037*1</f>
        <v>200</v>
      </c>
      <c r="L2038" s="18">
        <v>3.43</v>
      </c>
      <c r="M2038" s="20">
        <f>ROUND(K2038*L2038,2)</f>
        <v>686</v>
      </c>
    </row>
    <row r="2039" spans="1:13" ht="1.05" customHeight="1" x14ac:dyDescent="0.3">
      <c r="A2039" s="21"/>
      <c r="B2039" s="21"/>
      <c r="C2039" s="21"/>
      <c r="D2039" s="27"/>
      <c r="E2039" s="21"/>
      <c r="F2039" s="21"/>
      <c r="G2039" s="21"/>
      <c r="H2039" s="21"/>
      <c r="I2039" s="21"/>
      <c r="J2039" s="21"/>
      <c r="K2039" s="21"/>
      <c r="L2039" s="21"/>
      <c r="M2039" s="21"/>
    </row>
    <row r="2040" spans="1:13" x14ac:dyDescent="0.3">
      <c r="A2040" s="14"/>
      <c r="B2040" s="14"/>
      <c r="C2040" s="14"/>
      <c r="D2040" s="26"/>
      <c r="E2040" s="14"/>
      <c r="F2040" s="14"/>
      <c r="G2040" s="14"/>
      <c r="H2040" s="14"/>
      <c r="I2040" s="14"/>
      <c r="J2040" s="19" t="s">
        <v>1336</v>
      </c>
      <c r="K2040" s="18">
        <v>1</v>
      </c>
      <c r="L2040" s="20">
        <f>M2010+M2015+M2020+M2025+M2030+M2035</f>
        <v>5170.6000000000004</v>
      </c>
      <c r="M2040" s="20">
        <f>ROUND(K2040*L2040,2)</f>
        <v>5170.6000000000004</v>
      </c>
    </row>
    <row r="2041" spans="1:13" ht="1.05" customHeight="1" x14ac:dyDescent="0.3">
      <c r="A2041" s="21"/>
      <c r="B2041" s="21"/>
      <c r="C2041" s="21"/>
      <c r="D2041" s="27"/>
      <c r="E2041" s="21"/>
      <c r="F2041" s="21"/>
      <c r="G2041" s="21"/>
      <c r="H2041" s="21"/>
      <c r="I2041" s="21"/>
      <c r="J2041" s="21"/>
      <c r="K2041" s="21"/>
      <c r="L2041" s="21"/>
      <c r="M2041" s="21"/>
    </row>
    <row r="2042" spans="1:13" x14ac:dyDescent="0.3">
      <c r="A2042" s="14"/>
      <c r="B2042" s="14"/>
      <c r="C2042" s="14"/>
      <c r="D2042" s="26"/>
      <c r="E2042" s="14"/>
      <c r="F2042" s="14"/>
      <c r="G2042" s="14"/>
      <c r="H2042" s="14"/>
      <c r="I2042" s="14"/>
      <c r="J2042" s="19" t="s">
        <v>1337</v>
      </c>
      <c r="K2042" s="22">
        <v>1</v>
      </c>
      <c r="L2042" s="20">
        <f>M1770+M1891+M1965+M2009</f>
        <v>61913.11</v>
      </c>
      <c r="M2042" s="20">
        <f>ROUND(K2042*L2042,2)</f>
        <v>61913.11</v>
      </c>
    </row>
    <row r="2043" spans="1:13" ht="1.05" customHeight="1" x14ac:dyDescent="0.3">
      <c r="A2043" s="21"/>
      <c r="B2043" s="21"/>
      <c r="C2043" s="21"/>
      <c r="D2043" s="27"/>
      <c r="E2043" s="21"/>
      <c r="F2043" s="21"/>
      <c r="G2043" s="21"/>
      <c r="H2043" s="21"/>
      <c r="I2043" s="21"/>
      <c r="J2043" s="21"/>
      <c r="K2043" s="21"/>
      <c r="L2043" s="21"/>
      <c r="M2043" s="21"/>
    </row>
    <row r="2044" spans="1:13" x14ac:dyDescent="0.3">
      <c r="A2044" s="5" t="s">
        <v>1338</v>
      </c>
      <c r="B2044" s="5" t="s">
        <v>16</v>
      </c>
      <c r="C2044" s="5" t="s">
        <v>17</v>
      </c>
      <c r="D2044" s="24" t="s">
        <v>1339</v>
      </c>
      <c r="E2044" s="6"/>
      <c r="F2044" s="6"/>
      <c r="G2044" s="6"/>
      <c r="H2044" s="6"/>
      <c r="I2044" s="6"/>
      <c r="J2044" s="6"/>
      <c r="K2044" s="7">
        <f>K2246</f>
        <v>1</v>
      </c>
      <c r="L2044" s="8">
        <f>L2246</f>
        <v>174190.46</v>
      </c>
      <c r="M2044" s="8">
        <f>M2246</f>
        <v>174190.46</v>
      </c>
    </row>
    <row r="2045" spans="1:13" x14ac:dyDescent="0.3">
      <c r="A2045" s="9" t="s">
        <v>1340</v>
      </c>
      <c r="B2045" s="9" t="s">
        <v>16</v>
      </c>
      <c r="C2045" s="9" t="s">
        <v>17</v>
      </c>
      <c r="D2045" s="25" t="s">
        <v>1341</v>
      </c>
      <c r="E2045" s="10"/>
      <c r="F2045" s="10"/>
      <c r="G2045" s="10"/>
      <c r="H2045" s="10"/>
      <c r="I2045" s="10"/>
      <c r="J2045" s="10"/>
      <c r="K2045" s="11">
        <f>K2181</f>
        <v>1</v>
      </c>
      <c r="L2045" s="11">
        <f>L2181</f>
        <v>134520.98000000001</v>
      </c>
      <c r="M2045" s="11">
        <f>M2181</f>
        <v>134520.98000000001</v>
      </c>
    </row>
    <row r="2046" spans="1:13" x14ac:dyDescent="0.3">
      <c r="A2046" s="12" t="s">
        <v>1342</v>
      </c>
      <c r="B2046" s="13" t="s">
        <v>22</v>
      </c>
      <c r="C2046" s="13" t="s">
        <v>217</v>
      </c>
      <c r="D2046" s="16" t="s">
        <v>1343</v>
      </c>
      <c r="E2046" s="14"/>
      <c r="F2046" s="14"/>
      <c r="G2046" s="14"/>
      <c r="H2046" s="14"/>
      <c r="I2046" s="14"/>
      <c r="J2046" s="14"/>
      <c r="K2046" s="15">
        <f>K2050</f>
        <v>1</v>
      </c>
      <c r="L2046" s="15">
        <f>L2050</f>
        <v>434.75</v>
      </c>
      <c r="M2046" s="15">
        <f>M2050</f>
        <v>434.75</v>
      </c>
    </row>
    <row r="2047" spans="1:13" ht="86.4" x14ac:dyDescent="0.3">
      <c r="A2047" s="14"/>
      <c r="B2047" s="14"/>
      <c r="C2047" s="14"/>
      <c r="D2047" s="16" t="s">
        <v>1344</v>
      </c>
      <c r="E2047" s="14"/>
      <c r="F2047" s="14"/>
      <c r="G2047" s="14"/>
      <c r="H2047" s="14"/>
      <c r="I2047" s="14"/>
      <c r="J2047" s="14"/>
      <c r="K2047" s="14"/>
      <c r="L2047" s="14"/>
      <c r="M2047" s="14"/>
    </row>
    <row r="2048" spans="1:13" x14ac:dyDescent="0.3">
      <c r="A2048" s="14"/>
      <c r="B2048" s="14"/>
      <c r="C2048" s="13" t="s">
        <v>26</v>
      </c>
      <c r="D2048" s="26"/>
      <c r="E2048" s="13" t="s">
        <v>17</v>
      </c>
      <c r="F2048" s="17">
        <v>1</v>
      </c>
      <c r="G2048" s="18">
        <v>0</v>
      </c>
      <c r="H2048" s="18">
        <v>0</v>
      </c>
      <c r="I2048" s="18">
        <v>0</v>
      </c>
      <c r="J2048" s="15">
        <f>OR(F2048&lt;&gt;0,G2048&lt;&gt;0,H2048&lt;&gt;0,I2048&lt;&gt;0)*(F2048 + (F2048 = 0))*(G2048 + (G2048 = 0))*(H2048 + (H2048 = 0))*(I2048 + (I2048 = 0))</f>
        <v>1</v>
      </c>
      <c r="K2048" s="14"/>
      <c r="L2048" s="14"/>
      <c r="M2048" s="14"/>
    </row>
    <row r="2049" spans="1:13" x14ac:dyDescent="0.3">
      <c r="A2049" s="14"/>
      <c r="B2049" s="14"/>
      <c r="C2049" s="13" t="s">
        <v>26</v>
      </c>
      <c r="D2049" s="26"/>
      <c r="E2049" s="13" t="s">
        <v>17</v>
      </c>
      <c r="F2049" s="17"/>
      <c r="G2049" s="18"/>
      <c r="H2049" s="18"/>
      <c r="I2049" s="18"/>
      <c r="J2049" s="15">
        <f>OR(F2049&lt;&gt;0,G2049&lt;&gt;0,H2049&lt;&gt;0,I2049&lt;&gt;0)*(F2049 + (F2049 = 0))*(G2049 + (G2049 = 0))*(H2049 + (H2049 = 0))*(I2049 + (I2049 = 0))</f>
        <v>0</v>
      </c>
      <c r="K2049" s="14"/>
      <c r="L2049" s="14"/>
      <c r="M2049" s="14"/>
    </row>
    <row r="2050" spans="1:13" x14ac:dyDescent="0.3">
      <c r="A2050" s="14"/>
      <c r="B2050" s="14"/>
      <c r="C2050" s="14"/>
      <c r="D2050" s="26"/>
      <c r="E2050" s="14"/>
      <c r="F2050" s="14"/>
      <c r="G2050" s="14"/>
      <c r="H2050" s="14"/>
      <c r="I2050" s="14"/>
      <c r="J2050" s="19" t="s">
        <v>1345</v>
      </c>
      <c r="K2050" s="20">
        <f>SUM(J2048:J2049)*1</f>
        <v>1</v>
      </c>
      <c r="L2050" s="18">
        <v>434.75</v>
      </c>
      <c r="M2050" s="20">
        <f>ROUND(K2050*L2050,2)</f>
        <v>434.75</v>
      </c>
    </row>
    <row r="2051" spans="1:13" ht="1.05" customHeight="1" x14ac:dyDescent="0.3">
      <c r="A2051" s="21"/>
      <c r="B2051" s="21"/>
      <c r="C2051" s="21"/>
      <c r="D2051" s="27"/>
      <c r="E2051" s="21"/>
      <c r="F2051" s="21"/>
      <c r="G2051" s="21"/>
      <c r="H2051" s="21"/>
      <c r="I2051" s="21"/>
      <c r="J2051" s="21"/>
      <c r="K2051" s="21"/>
      <c r="L2051" s="21"/>
      <c r="M2051" s="21"/>
    </row>
    <row r="2052" spans="1:13" x14ac:dyDescent="0.3">
      <c r="A2052" s="12" t="s">
        <v>1346</v>
      </c>
      <c r="B2052" s="13" t="s">
        <v>22</v>
      </c>
      <c r="C2052" s="13" t="s">
        <v>217</v>
      </c>
      <c r="D2052" s="16" t="s">
        <v>1347</v>
      </c>
      <c r="E2052" s="14"/>
      <c r="F2052" s="14"/>
      <c r="G2052" s="14"/>
      <c r="H2052" s="14"/>
      <c r="I2052" s="14"/>
      <c r="J2052" s="14"/>
      <c r="K2052" s="15">
        <f>K2054</f>
        <v>1</v>
      </c>
      <c r="L2052" s="15">
        <f>L2054</f>
        <v>9240.2800000000007</v>
      </c>
      <c r="M2052" s="15">
        <f>M2054</f>
        <v>9240.2800000000007</v>
      </c>
    </row>
    <row r="2053" spans="1:13" x14ac:dyDescent="0.3">
      <c r="A2053" s="14"/>
      <c r="B2053" s="14"/>
      <c r="C2053" s="13" t="s">
        <v>26</v>
      </c>
      <c r="D2053" s="26"/>
      <c r="E2053" s="13" t="s">
        <v>200</v>
      </c>
      <c r="F2053" s="17">
        <v>1</v>
      </c>
      <c r="G2053" s="18">
        <v>0</v>
      </c>
      <c r="H2053" s="18">
        <v>0</v>
      </c>
      <c r="I2053" s="18">
        <v>0</v>
      </c>
      <c r="J2053" s="15">
        <f>OR(F2053&lt;&gt;0,G2053&lt;&gt;0,H2053&lt;&gt;0,I2053&lt;&gt;0)*(F2053 + (F2053 = 0))*(G2053 + (G2053 = 0))*(H2053 + (H2053 = 0))*(I2053 + (I2053 = 0))</f>
        <v>1</v>
      </c>
      <c r="K2053" s="14"/>
      <c r="L2053" s="14"/>
      <c r="M2053" s="14"/>
    </row>
    <row r="2054" spans="1:13" x14ac:dyDescent="0.3">
      <c r="A2054" s="14"/>
      <c r="B2054" s="14"/>
      <c r="C2054" s="14"/>
      <c r="D2054" s="26"/>
      <c r="E2054" s="14"/>
      <c r="F2054" s="14"/>
      <c r="G2054" s="14"/>
      <c r="H2054" s="14"/>
      <c r="I2054" s="14"/>
      <c r="J2054" s="19" t="s">
        <v>1348</v>
      </c>
      <c r="K2054" s="20">
        <f>J2053*1</f>
        <v>1</v>
      </c>
      <c r="L2054" s="18">
        <v>9240.2800000000007</v>
      </c>
      <c r="M2054" s="20">
        <f>ROUND(K2054*L2054,2)</f>
        <v>9240.2800000000007</v>
      </c>
    </row>
    <row r="2055" spans="1:13" ht="1.05" customHeight="1" x14ac:dyDescent="0.3">
      <c r="A2055" s="21"/>
      <c r="B2055" s="21"/>
      <c r="C2055" s="21"/>
      <c r="D2055" s="27"/>
      <c r="E2055" s="21"/>
      <c r="F2055" s="21"/>
      <c r="G2055" s="21"/>
      <c r="H2055" s="21"/>
      <c r="I2055" s="21"/>
      <c r="J2055" s="21"/>
      <c r="K2055" s="21"/>
      <c r="L2055" s="21"/>
      <c r="M2055" s="21"/>
    </row>
    <row r="2056" spans="1:13" x14ac:dyDescent="0.3">
      <c r="A2056" s="12" t="s">
        <v>1349</v>
      </c>
      <c r="B2056" s="13" t="s">
        <v>22</v>
      </c>
      <c r="C2056" s="13" t="s">
        <v>217</v>
      </c>
      <c r="D2056" s="16" t="s">
        <v>1350</v>
      </c>
      <c r="E2056" s="14"/>
      <c r="F2056" s="14"/>
      <c r="G2056" s="14"/>
      <c r="H2056" s="14"/>
      <c r="I2056" s="14"/>
      <c r="J2056" s="14"/>
      <c r="K2056" s="15">
        <f>K2059</f>
        <v>1</v>
      </c>
      <c r="L2056" s="15">
        <f>L2059</f>
        <v>10003.09</v>
      </c>
      <c r="M2056" s="15">
        <f>M2059</f>
        <v>10003.09</v>
      </c>
    </row>
    <row r="2057" spans="1:13" ht="367.2" x14ac:dyDescent="0.3">
      <c r="A2057" s="14"/>
      <c r="B2057" s="14"/>
      <c r="C2057" s="14"/>
      <c r="D2057" s="16" t="s">
        <v>1351</v>
      </c>
      <c r="E2057" s="14"/>
      <c r="F2057" s="14"/>
      <c r="G2057" s="14"/>
      <c r="H2057" s="14"/>
      <c r="I2057" s="14"/>
      <c r="J2057" s="14"/>
      <c r="K2057" s="14"/>
      <c r="L2057" s="14"/>
      <c r="M2057" s="14"/>
    </row>
    <row r="2058" spans="1:13" x14ac:dyDescent="0.3">
      <c r="A2058" s="14"/>
      <c r="B2058" s="14"/>
      <c r="C2058" s="13" t="s">
        <v>26</v>
      </c>
      <c r="D2058" s="26"/>
      <c r="E2058" s="13" t="s">
        <v>1352</v>
      </c>
      <c r="F2058" s="17">
        <v>1</v>
      </c>
      <c r="G2058" s="18">
        <v>0</v>
      </c>
      <c r="H2058" s="18">
        <v>0</v>
      </c>
      <c r="I2058" s="18">
        <v>0</v>
      </c>
      <c r="J2058" s="15">
        <f>OR(F2058&lt;&gt;0,G2058&lt;&gt;0,H2058&lt;&gt;0,I2058&lt;&gt;0)*(F2058 + (F2058 = 0))*(G2058 + (G2058 = 0))*(H2058 + (H2058 = 0))*(I2058 + (I2058 = 0))</f>
        <v>1</v>
      </c>
      <c r="K2058" s="14"/>
      <c r="L2058" s="14"/>
      <c r="M2058" s="14"/>
    </row>
    <row r="2059" spans="1:13" x14ac:dyDescent="0.3">
      <c r="A2059" s="14"/>
      <c r="B2059" s="14"/>
      <c r="C2059" s="14"/>
      <c r="D2059" s="26"/>
      <c r="E2059" s="14"/>
      <c r="F2059" s="14"/>
      <c r="G2059" s="14"/>
      <c r="H2059" s="14"/>
      <c r="I2059" s="14"/>
      <c r="J2059" s="19" t="s">
        <v>1353</v>
      </c>
      <c r="K2059" s="20">
        <f>J2058*1</f>
        <v>1</v>
      </c>
      <c r="L2059" s="18">
        <v>10003.09</v>
      </c>
      <c r="M2059" s="20">
        <f>ROUND(K2059*L2059,2)</f>
        <v>10003.09</v>
      </c>
    </row>
    <row r="2060" spans="1:13" ht="1.05" customHeight="1" x14ac:dyDescent="0.3">
      <c r="A2060" s="21"/>
      <c r="B2060" s="21"/>
      <c r="C2060" s="21"/>
      <c r="D2060" s="27"/>
      <c r="E2060" s="21"/>
      <c r="F2060" s="21"/>
      <c r="G2060" s="21"/>
      <c r="H2060" s="21"/>
      <c r="I2060" s="21"/>
      <c r="J2060" s="21"/>
      <c r="K2060" s="21"/>
      <c r="L2060" s="21"/>
      <c r="M2060" s="21"/>
    </row>
    <row r="2061" spans="1:13" x14ac:dyDescent="0.3">
      <c r="A2061" s="12" t="s">
        <v>1354</v>
      </c>
      <c r="B2061" s="13" t="s">
        <v>22</v>
      </c>
      <c r="C2061" s="13" t="s">
        <v>217</v>
      </c>
      <c r="D2061" s="16" t="s">
        <v>1355</v>
      </c>
      <c r="E2061" s="14"/>
      <c r="F2061" s="14"/>
      <c r="G2061" s="14"/>
      <c r="H2061" s="14"/>
      <c r="I2061" s="14"/>
      <c r="J2061" s="14"/>
      <c r="K2061" s="15">
        <f>K2067</f>
        <v>5</v>
      </c>
      <c r="L2061" s="15">
        <f>L2067</f>
        <v>10572.27</v>
      </c>
      <c r="M2061" s="15">
        <f>M2067</f>
        <v>52861.35</v>
      </c>
    </row>
    <row r="2062" spans="1:13" ht="356.4" x14ac:dyDescent="0.3">
      <c r="A2062" s="14"/>
      <c r="B2062" s="14"/>
      <c r="C2062" s="14"/>
      <c r="D2062" s="16" t="s">
        <v>1356</v>
      </c>
      <c r="E2062" s="14"/>
      <c r="F2062" s="14"/>
      <c r="G2062" s="14"/>
      <c r="H2062" s="14"/>
      <c r="I2062" s="14"/>
      <c r="J2062" s="14"/>
      <c r="K2062" s="14"/>
      <c r="L2062" s="14"/>
      <c r="M2062" s="14"/>
    </row>
    <row r="2063" spans="1:13" x14ac:dyDescent="0.3">
      <c r="A2063" s="14"/>
      <c r="B2063" s="14"/>
      <c r="C2063" s="13" t="s">
        <v>26</v>
      </c>
      <c r="D2063" s="26"/>
      <c r="E2063" s="13" t="s">
        <v>200</v>
      </c>
      <c r="F2063" s="17">
        <v>1</v>
      </c>
      <c r="G2063" s="18">
        <v>0</v>
      </c>
      <c r="H2063" s="18">
        <v>0</v>
      </c>
      <c r="I2063" s="18">
        <v>0</v>
      </c>
      <c r="J2063" s="15">
        <f>OR(F2063&lt;&gt;0,G2063&lt;&gt;0,H2063&lt;&gt;0,I2063&lt;&gt;0)*(F2063 + (F2063 = 0))*(G2063 + (G2063 = 0))*(H2063 + (H2063 = 0))*(I2063 + (I2063 = 0))</f>
        <v>1</v>
      </c>
      <c r="K2063" s="14"/>
      <c r="L2063" s="14"/>
      <c r="M2063" s="14"/>
    </row>
    <row r="2064" spans="1:13" x14ac:dyDescent="0.3">
      <c r="A2064" s="14"/>
      <c r="B2064" s="14"/>
      <c r="C2064" s="13" t="s">
        <v>26</v>
      </c>
      <c r="D2064" s="26"/>
      <c r="E2064" s="13" t="s">
        <v>1248</v>
      </c>
      <c r="F2064" s="17">
        <v>1</v>
      </c>
      <c r="G2064" s="18">
        <v>0</v>
      </c>
      <c r="H2064" s="18">
        <v>0</v>
      </c>
      <c r="I2064" s="18">
        <v>0</v>
      </c>
      <c r="J2064" s="15">
        <f>OR(F2064&lt;&gt;0,G2064&lt;&gt;0,H2064&lt;&gt;0,I2064&lt;&gt;0)*(F2064 + (F2064 = 0))*(G2064 + (G2064 = 0))*(H2064 + (H2064 = 0))*(I2064 + (I2064 = 0))</f>
        <v>1</v>
      </c>
      <c r="K2064" s="14"/>
      <c r="L2064" s="14"/>
      <c r="M2064" s="14"/>
    </row>
    <row r="2065" spans="1:13" x14ac:dyDescent="0.3">
      <c r="A2065" s="14"/>
      <c r="B2065" s="14"/>
      <c r="C2065" s="13" t="s">
        <v>26</v>
      </c>
      <c r="D2065" s="26"/>
      <c r="E2065" s="13" t="s">
        <v>1357</v>
      </c>
      <c r="F2065" s="17">
        <v>2</v>
      </c>
      <c r="G2065" s="18">
        <v>0</v>
      </c>
      <c r="H2065" s="18">
        <v>0</v>
      </c>
      <c r="I2065" s="18">
        <v>0</v>
      </c>
      <c r="J2065" s="15">
        <f>OR(F2065&lt;&gt;0,G2065&lt;&gt;0,H2065&lt;&gt;0,I2065&lt;&gt;0)*(F2065 + (F2065 = 0))*(G2065 + (G2065 = 0))*(H2065 + (H2065 = 0))*(I2065 + (I2065 = 0))</f>
        <v>2</v>
      </c>
      <c r="K2065" s="14"/>
      <c r="L2065" s="14"/>
      <c r="M2065" s="14"/>
    </row>
    <row r="2066" spans="1:13" x14ac:dyDescent="0.3">
      <c r="A2066" s="14"/>
      <c r="B2066" s="14"/>
      <c r="C2066" s="13" t="s">
        <v>26</v>
      </c>
      <c r="D2066" s="26"/>
      <c r="E2066" s="13" t="s">
        <v>1358</v>
      </c>
      <c r="F2066" s="17">
        <v>1</v>
      </c>
      <c r="G2066" s="18">
        <v>0</v>
      </c>
      <c r="H2066" s="18">
        <v>0</v>
      </c>
      <c r="I2066" s="18">
        <v>0</v>
      </c>
      <c r="J2066" s="15">
        <f>OR(F2066&lt;&gt;0,G2066&lt;&gt;0,H2066&lt;&gt;0,I2066&lt;&gt;0)*(F2066 + (F2066 = 0))*(G2066 + (G2066 = 0))*(H2066 + (H2066 = 0))*(I2066 + (I2066 = 0))</f>
        <v>1</v>
      </c>
      <c r="K2066" s="14"/>
      <c r="L2066" s="14"/>
      <c r="M2066" s="14"/>
    </row>
    <row r="2067" spans="1:13" x14ac:dyDescent="0.3">
      <c r="A2067" s="14"/>
      <c r="B2067" s="14"/>
      <c r="C2067" s="14"/>
      <c r="D2067" s="26"/>
      <c r="E2067" s="14"/>
      <c r="F2067" s="14"/>
      <c r="G2067" s="14"/>
      <c r="H2067" s="14"/>
      <c r="I2067" s="14"/>
      <c r="J2067" s="19" t="s">
        <v>1359</v>
      </c>
      <c r="K2067" s="20">
        <f>SUM(J2063:J2066)*1</f>
        <v>5</v>
      </c>
      <c r="L2067" s="18">
        <v>10572.27</v>
      </c>
      <c r="M2067" s="20">
        <f>ROUND(K2067*L2067,2)</f>
        <v>52861.35</v>
      </c>
    </row>
    <row r="2068" spans="1:13" ht="1.05" customHeight="1" x14ac:dyDescent="0.3">
      <c r="A2068" s="21"/>
      <c r="B2068" s="21"/>
      <c r="C2068" s="21"/>
      <c r="D2068" s="27"/>
      <c r="E2068" s="21"/>
      <c r="F2068" s="21"/>
      <c r="G2068" s="21"/>
      <c r="H2068" s="21"/>
      <c r="I2068" s="21"/>
      <c r="J2068" s="21"/>
      <c r="K2068" s="21"/>
      <c r="L2068" s="21"/>
      <c r="M2068" s="21"/>
    </row>
    <row r="2069" spans="1:13" x14ac:dyDescent="0.3">
      <c r="A2069" s="12" t="s">
        <v>1360</v>
      </c>
      <c r="B2069" s="13" t="s">
        <v>22</v>
      </c>
      <c r="C2069" s="13" t="s">
        <v>217</v>
      </c>
      <c r="D2069" s="16" t="s">
        <v>1361</v>
      </c>
      <c r="E2069" s="14"/>
      <c r="F2069" s="14"/>
      <c r="G2069" s="14"/>
      <c r="H2069" s="14"/>
      <c r="I2069" s="14"/>
      <c r="J2069" s="14"/>
      <c r="K2069" s="15">
        <f>K2072</f>
        <v>3</v>
      </c>
      <c r="L2069" s="15">
        <f>L2072</f>
        <v>1444.59</v>
      </c>
      <c r="M2069" s="15">
        <f>M2072</f>
        <v>4333.7700000000004</v>
      </c>
    </row>
    <row r="2070" spans="1:13" ht="248.4" x14ac:dyDescent="0.3">
      <c r="A2070" s="14"/>
      <c r="B2070" s="14"/>
      <c r="C2070" s="14"/>
      <c r="D2070" s="16" t="s">
        <v>1362</v>
      </c>
      <c r="E2070" s="14"/>
      <c r="F2070" s="14"/>
      <c r="G2070" s="14"/>
      <c r="H2070" s="14"/>
      <c r="I2070" s="14"/>
      <c r="J2070" s="14"/>
      <c r="K2070" s="14"/>
      <c r="L2070" s="14"/>
      <c r="M2070" s="14"/>
    </row>
    <row r="2071" spans="1:13" x14ac:dyDescent="0.3">
      <c r="A2071" s="14"/>
      <c r="B2071" s="14"/>
      <c r="C2071" s="13" t="s">
        <v>26</v>
      </c>
      <c r="D2071" s="26"/>
      <c r="E2071" s="13" t="s">
        <v>200</v>
      </c>
      <c r="F2071" s="17">
        <v>3</v>
      </c>
      <c r="G2071" s="18">
        <v>0</v>
      </c>
      <c r="H2071" s="18">
        <v>0</v>
      </c>
      <c r="I2071" s="18">
        <v>0</v>
      </c>
      <c r="J2071" s="15">
        <f>OR(F2071&lt;&gt;0,G2071&lt;&gt;0,H2071&lt;&gt;0,I2071&lt;&gt;0)*(F2071 + (F2071 = 0))*(G2071 + (G2071 = 0))*(H2071 + (H2071 = 0))*(I2071 + (I2071 = 0))</f>
        <v>3</v>
      </c>
      <c r="K2071" s="14"/>
      <c r="L2071" s="14"/>
      <c r="M2071" s="14"/>
    </row>
    <row r="2072" spans="1:13" x14ac:dyDescent="0.3">
      <c r="A2072" s="14"/>
      <c r="B2072" s="14"/>
      <c r="C2072" s="14"/>
      <c r="D2072" s="26"/>
      <c r="E2072" s="14"/>
      <c r="F2072" s="14"/>
      <c r="G2072" s="14"/>
      <c r="H2072" s="14"/>
      <c r="I2072" s="14"/>
      <c r="J2072" s="19" t="s">
        <v>1363</v>
      </c>
      <c r="K2072" s="20">
        <f>J2071*1</f>
        <v>3</v>
      </c>
      <c r="L2072" s="18">
        <v>1444.59</v>
      </c>
      <c r="M2072" s="20">
        <f>ROUND(K2072*L2072,2)</f>
        <v>4333.7700000000004</v>
      </c>
    </row>
    <row r="2073" spans="1:13" ht="1.05" customHeight="1" x14ac:dyDescent="0.3">
      <c r="A2073" s="21"/>
      <c r="B2073" s="21"/>
      <c r="C2073" s="21"/>
      <c r="D2073" s="27"/>
      <c r="E2073" s="21"/>
      <c r="F2073" s="21"/>
      <c r="G2073" s="21"/>
      <c r="H2073" s="21"/>
      <c r="I2073" s="21"/>
      <c r="J2073" s="21"/>
      <c r="K2073" s="21"/>
      <c r="L2073" s="21"/>
      <c r="M2073" s="21"/>
    </row>
    <row r="2074" spans="1:13" x14ac:dyDescent="0.3">
      <c r="A2074" s="12" t="s">
        <v>1364</v>
      </c>
      <c r="B2074" s="13" t="s">
        <v>22</v>
      </c>
      <c r="C2074" s="13" t="s">
        <v>217</v>
      </c>
      <c r="D2074" s="16" t="s">
        <v>1365</v>
      </c>
      <c r="E2074" s="14"/>
      <c r="F2074" s="14"/>
      <c r="G2074" s="14"/>
      <c r="H2074" s="14"/>
      <c r="I2074" s="14"/>
      <c r="J2074" s="14"/>
      <c r="K2074" s="15">
        <f>K2077</f>
        <v>3</v>
      </c>
      <c r="L2074" s="15">
        <f>L2077</f>
        <v>1553.89</v>
      </c>
      <c r="M2074" s="15">
        <f>M2077</f>
        <v>4661.67</v>
      </c>
    </row>
    <row r="2075" spans="1:13" ht="248.4" x14ac:dyDescent="0.3">
      <c r="A2075" s="14"/>
      <c r="B2075" s="14"/>
      <c r="C2075" s="14"/>
      <c r="D2075" s="16" t="s">
        <v>1366</v>
      </c>
      <c r="E2075" s="14"/>
      <c r="F2075" s="14"/>
      <c r="G2075" s="14"/>
      <c r="H2075" s="14"/>
      <c r="I2075" s="14"/>
      <c r="J2075" s="14"/>
      <c r="K2075" s="14"/>
      <c r="L2075" s="14"/>
      <c r="M2075" s="14"/>
    </row>
    <row r="2076" spans="1:13" x14ac:dyDescent="0.3">
      <c r="A2076" s="14"/>
      <c r="B2076" s="14"/>
      <c r="C2076" s="13" t="s">
        <v>26</v>
      </c>
      <c r="D2076" s="26"/>
      <c r="E2076" s="13" t="s">
        <v>1367</v>
      </c>
      <c r="F2076" s="17">
        <v>3</v>
      </c>
      <c r="G2076" s="18">
        <v>0</v>
      </c>
      <c r="H2076" s="18">
        <v>0</v>
      </c>
      <c r="I2076" s="18">
        <v>0</v>
      </c>
      <c r="J2076" s="15">
        <f>OR(F2076&lt;&gt;0,G2076&lt;&gt;0,H2076&lt;&gt;0,I2076&lt;&gt;0)*(F2076 + (F2076 = 0))*(G2076 + (G2076 = 0))*(H2076 + (H2076 = 0))*(I2076 + (I2076 = 0))</f>
        <v>3</v>
      </c>
      <c r="K2076" s="14"/>
      <c r="L2076" s="14"/>
      <c r="M2076" s="14"/>
    </row>
    <row r="2077" spans="1:13" x14ac:dyDescent="0.3">
      <c r="A2077" s="14"/>
      <c r="B2077" s="14"/>
      <c r="C2077" s="14"/>
      <c r="D2077" s="26"/>
      <c r="E2077" s="14"/>
      <c r="F2077" s="14"/>
      <c r="G2077" s="14"/>
      <c r="H2077" s="14"/>
      <c r="I2077" s="14"/>
      <c r="J2077" s="19" t="s">
        <v>1368</v>
      </c>
      <c r="K2077" s="20">
        <f>J2076*1</f>
        <v>3</v>
      </c>
      <c r="L2077" s="18">
        <v>1553.89</v>
      </c>
      <c r="M2077" s="20">
        <f>ROUND(K2077*L2077,2)</f>
        <v>4661.67</v>
      </c>
    </row>
    <row r="2078" spans="1:13" ht="1.05" customHeight="1" x14ac:dyDescent="0.3">
      <c r="A2078" s="21"/>
      <c r="B2078" s="21"/>
      <c r="C2078" s="21"/>
      <c r="D2078" s="27"/>
      <c r="E2078" s="21"/>
      <c r="F2078" s="21"/>
      <c r="G2078" s="21"/>
      <c r="H2078" s="21"/>
      <c r="I2078" s="21"/>
      <c r="J2078" s="21"/>
      <c r="K2078" s="21"/>
      <c r="L2078" s="21"/>
      <c r="M2078" s="21"/>
    </row>
    <row r="2079" spans="1:13" x14ac:dyDescent="0.3">
      <c r="A2079" s="12" t="s">
        <v>1369</v>
      </c>
      <c r="B2079" s="13" t="s">
        <v>22</v>
      </c>
      <c r="C2079" s="13" t="s">
        <v>217</v>
      </c>
      <c r="D2079" s="16" t="s">
        <v>1370</v>
      </c>
      <c r="E2079" s="14"/>
      <c r="F2079" s="14"/>
      <c r="G2079" s="14"/>
      <c r="H2079" s="14"/>
      <c r="I2079" s="14"/>
      <c r="J2079" s="14"/>
      <c r="K2079" s="15">
        <f>K2085</f>
        <v>9</v>
      </c>
      <c r="L2079" s="15">
        <f>L2085</f>
        <v>1681.93</v>
      </c>
      <c r="M2079" s="15">
        <f>M2085</f>
        <v>15137.37</v>
      </c>
    </row>
    <row r="2080" spans="1:13" ht="237.6" x14ac:dyDescent="0.3">
      <c r="A2080" s="14"/>
      <c r="B2080" s="14"/>
      <c r="C2080" s="14"/>
      <c r="D2080" s="16" t="s">
        <v>1371</v>
      </c>
      <c r="E2080" s="14"/>
      <c r="F2080" s="14"/>
      <c r="G2080" s="14"/>
      <c r="H2080" s="14"/>
      <c r="I2080" s="14"/>
      <c r="J2080" s="14"/>
      <c r="K2080" s="14"/>
      <c r="L2080" s="14"/>
      <c r="M2080" s="14"/>
    </row>
    <row r="2081" spans="1:13" x14ac:dyDescent="0.3">
      <c r="A2081" s="14"/>
      <c r="B2081" s="14"/>
      <c r="C2081" s="13" t="s">
        <v>26</v>
      </c>
      <c r="D2081" s="26"/>
      <c r="E2081" s="13" t="s">
        <v>1248</v>
      </c>
      <c r="F2081" s="17">
        <v>2</v>
      </c>
      <c r="G2081" s="18">
        <v>0</v>
      </c>
      <c r="H2081" s="18">
        <v>0</v>
      </c>
      <c r="I2081" s="18">
        <v>0</v>
      </c>
      <c r="J2081" s="15">
        <f>OR(F2081&lt;&gt;0,G2081&lt;&gt;0,H2081&lt;&gt;0,I2081&lt;&gt;0)*(F2081 + (F2081 = 0))*(G2081 + (G2081 = 0))*(H2081 + (H2081 = 0))*(I2081 + (I2081 = 0))</f>
        <v>2</v>
      </c>
      <c r="K2081" s="14"/>
      <c r="L2081" s="14"/>
      <c r="M2081" s="14"/>
    </row>
    <row r="2082" spans="1:13" x14ac:dyDescent="0.3">
      <c r="A2082" s="14"/>
      <c r="B2082" s="14"/>
      <c r="C2082" s="13" t="s">
        <v>26</v>
      </c>
      <c r="D2082" s="26"/>
      <c r="E2082" s="13" t="s">
        <v>1357</v>
      </c>
      <c r="F2082" s="17">
        <v>4</v>
      </c>
      <c r="G2082" s="18">
        <v>0</v>
      </c>
      <c r="H2082" s="18">
        <v>0</v>
      </c>
      <c r="I2082" s="18">
        <v>0</v>
      </c>
      <c r="J2082" s="15">
        <f>OR(F2082&lt;&gt;0,G2082&lt;&gt;0,H2082&lt;&gt;0,I2082&lt;&gt;0)*(F2082 + (F2082 = 0))*(G2082 + (G2082 = 0))*(H2082 + (H2082 = 0))*(I2082 + (I2082 = 0))</f>
        <v>4</v>
      </c>
      <c r="K2082" s="14"/>
      <c r="L2082" s="14"/>
      <c r="M2082" s="14"/>
    </row>
    <row r="2083" spans="1:13" x14ac:dyDescent="0.3">
      <c r="A2083" s="14"/>
      <c r="B2083" s="14"/>
      <c r="C2083" s="13" t="s">
        <v>26</v>
      </c>
      <c r="D2083" s="26"/>
      <c r="E2083" s="13" t="s">
        <v>1372</v>
      </c>
      <c r="F2083" s="17">
        <v>1</v>
      </c>
      <c r="G2083" s="18">
        <v>0</v>
      </c>
      <c r="H2083" s="18">
        <v>0</v>
      </c>
      <c r="I2083" s="18">
        <v>0</v>
      </c>
      <c r="J2083" s="15">
        <f>OR(F2083&lt;&gt;0,G2083&lt;&gt;0,H2083&lt;&gt;0,I2083&lt;&gt;0)*(F2083 + (F2083 = 0))*(G2083 + (G2083 = 0))*(H2083 + (H2083 = 0))*(I2083 + (I2083 = 0))</f>
        <v>1</v>
      </c>
      <c r="K2083" s="14"/>
      <c r="L2083" s="14"/>
      <c r="M2083" s="14"/>
    </row>
    <row r="2084" spans="1:13" x14ac:dyDescent="0.3">
      <c r="A2084" s="14"/>
      <c r="B2084" s="14"/>
      <c r="C2084" s="13" t="s">
        <v>26</v>
      </c>
      <c r="D2084" s="26"/>
      <c r="E2084" s="13" t="s">
        <v>1358</v>
      </c>
      <c r="F2084" s="17">
        <v>2</v>
      </c>
      <c r="G2084" s="18">
        <v>0</v>
      </c>
      <c r="H2084" s="18">
        <v>0</v>
      </c>
      <c r="I2084" s="18">
        <v>0</v>
      </c>
      <c r="J2084" s="15">
        <f>OR(F2084&lt;&gt;0,G2084&lt;&gt;0,H2084&lt;&gt;0,I2084&lt;&gt;0)*(F2084 + (F2084 = 0))*(G2084 + (G2084 = 0))*(H2084 + (H2084 = 0))*(I2084 + (I2084 = 0))</f>
        <v>2</v>
      </c>
      <c r="K2084" s="14"/>
      <c r="L2084" s="14"/>
      <c r="M2084" s="14"/>
    </row>
    <row r="2085" spans="1:13" x14ac:dyDescent="0.3">
      <c r="A2085" s="14"/>
      <c r="B2085" s="14"/>
      <c r="C2085" s="14"/>
      <c r="D2085" s="26"/>
      <c r="E2085" s="14"/>
      <c r="F2085" s="14"/>
      <c r="G2085" s="14"/>
      <c r="H2085" s="14"/>
      <c r="I2085" s="14"/>
      <c r="J2085" s="19" t="s">
        <v>1373</v>
      </c>
      <c r="K2085" s="20">
        <f>SUM(J2081:J2084)*1</f>
        <v>9</v>
      </c>
      <c r="L2085" s="18">
        <v>1681.93</v>
      </c>
      <c r="M2085" s="20">
        <f>ROUND(K2085*L2085,2)</f>
        <v>15137.37</v>
      </c>
    </row>
    <row r="2086" spans="1:13" ht="1.05" customHeight="1" x14ac:dyDescent="0.3">
      <c r="A2086" s="21"/>
      <c r="B2086" s="21"/>
      <c r="C2086" s="21"/>
      <c r="D2086" s="27"/>
      <c r="E2086" s="21"/>
      <c r="F2086" s="21"/>
      <c r="G2086" s="21"/>
      <c r="H2086" s="21"/>
      <c r="I2086" s="21"/>
      <c r="J2086" s="21"/>
      <c r="K2086" s="21"/>
      <c r="L2086" s="21"/>
      <c r="M2086" s="21"/>
    </row>
    <row r="2087" spans="1:13" x14ac:dyDescent="0.3">
      <c r="A2087" s="12" t="s">
        <v>1374</v>
      </c>
      <c r="B2087" s="13" t="s">
        <v>22</v>
      </c>
      <c r="C2087" s="13" t="s">
        <v>217</v>
      </c>
      <c r="D2087" s="16" t="s">
        <v>1375</v>
      </c>
      <c r="E2087" s="14"/>
      <c r="F2087" s="14"/>
      <c r="G2087" s="14"/>
      <c r="H2087" s="14"/>
      <c r="I2087" s="14"/>
      <c r="J2087" s="14"/>
      <c r="K2087" s="15">
        <f>K2091</f>
        <v>2</v>
      </c>
      <c r="L2087" s="15">
        <f>L2091</f>
        <v>1306.74</v>
      </c>
      <c r="M2087" s="15">
        <f>M2091</f>
        <v>2613.48</v>
      </c>
    </row>
    <row r="2088" spans="1:13" ht="162" x14ac:dyDescent="0.3">
      <c r="A2088" s="14"/>
      <c r="B2088" s="14"/>
      <c r="C2088" s="14"/>
      <c r="D2088" s="16" t="s">
        <v>1376</v>
      </c>
      <c r="E2088" s="14"/>
      <c r="F2088" s="14"/>
      <c r="G2088" s="14"/>
      <c r="H2088" s="14"/>
      <c r="I2088" s="14"/>
      <c r="J2088" s="14"/>
      <c r="K2088" s="14"/>
      <c r="L2088" s="14"/>
      <c r="M2088" s="14"/>
    </row>
    <row r="2089" spans="1:13" x14ac:dyDescent="0.3">
      <c r="A2089" s="14"/>
      <c r="B2089" s="14"/>
      <c r="C2089" s="13" t="s">
        <v>26</v>
      </c>
      <c r="D2089" s="26"/>
      <c r="E2089" s="13" t="s">
        <v>1377</v>
      </c>
      <c r="F2089" s="17">
        <v>1</v>
      </c>
      <c r="G2089" s="18">
        <v>0</v>
      </c>
      <c r="H2089" s="18">
        <v>0</v>
      </c>
      <c r="I2089" s="18">
        <v>0</v>
      </c>
      <c r="J2089" s="15">
        <f>OR(F2089&lt;&gt;0,G2089&lt;&gt;0,H2089&lt;&gt;0,I2089&lt;&gt;0)*(F2089 + (F2089 = 0))*(G2089 + (G2089 = 0))*(H2089 + (H2089 = 0))*(I2089 + (I2089 = 0))</f>
        <v>1</v>
      </c>
      <c r="K2089" s="14"/>
      <c r="L2089" s="14"/>
      <c r="M2089" s="14"/>
    </row>
    <row r="2090" spans="1:13" x14ac:dyDescent="0.3">
      <c r="A2090" s="14"/>
      <c r="B2090" s="14"/>
      <c r="C2090" s="13" t="s">
        <v>26</v>
      </c>
      <c r="D2090" s="26"/>
      <c r="E2090" s="13" t="s">
        <v>191</v>
      </c>
      <c r="F2090" s="17">
        <v>1</v>
      </c>
      <c r="G2090" s="18">
        <v>0</v>
      </c>
      <c r="H2090" s="18">
        <v>0</v>
      </c>
      <c r="I2090" s="18">
        <v>0</v>
      </c>
      <c r="J2090" s="15">
        <f>OR(F2090&lt;&gt;0,G2090&lt;&gt;0,H2090&lt;&gt;0,I2090&lt;&gt;0)*(F2090 + (F2090 = 0))*(G2090 + (G2090 = 0))*(H2090 + (H2090 = 0))*(I2090 + (I2090 = 0))</f>
        <v>1</v>
      </c>
      <c r="K2090" s="14"/>
      <c r="L2090" s="14"/>
      <c r="M2090" s="14"/>
    </row>
    <row r="2091" spans="1:13" x14ac:dyDescent="0.3">
      <c r="A2091" s="14"/>
      <c r="B2091" s="14"/>
      <c r="C2091" s="14"/>
      <c r="D2091" s="26"/>
      <c r="E2091" s="14"/>
      <c r="F2091" s="14"/>
      <c r="G2091" s="14"/>
      <c r="H2091" s="14"/>
      <c r="I2091" s="14"/>
      <c r="J2091" s="19" t="s">
        <v>1378</v>
      </c>
      <c r="K2091" s="20">
        <f>SUM(J2089:J2090)*1</f>
        <v>2</v>
      </c>
      <c r="L2091" s="18">
        <v>1306.74</v>
      </c>
      <c r="M2091" s="20">
        <f>ROUND(K2091*L2091,2)</f>
        <v>2613.48</v>
      </c>
    </row>
    <row r="2092" spans="1:13" ht="1.05" customHeight="1" x14ac:dyDescent="0.3">
      <c r="A2092" s="21"/>
      <c r="B2092" s="21"/>
      <c r="C2092" s="21"/>
      <c r="D2092" s="27"/>
      <c r="E2092" s="21"/>
      <c r="F2092" s="21"/>
      <c r="G2092" s="21"/>
      <c r="H2092" s="21"/>
      <c r="I2092" s="21"/>
      <c r="J2092" s="21"/>
      <c r="K2092" s="21"/>
      <c r="L2092" s="21"/>
      <c r="M2092" s="21"/>
    </row>
    <row r="2093" spans="1:13" ht="21.6" x14ac:dyDescent="0.3">
      <c r="A2093" s="12" t="s">
        <v>1379</v>
      </c>
      <c r="B2093" s="13" t="s">
        <v>22</v>
      </c>
      <c r="C2093" s="13" t="s">
        <v>217</v>
      </c>
      <c r="D2093" s="16" t="s">
        <v>1380</v>
      </c>
      <c r="E2093" s="14"/>
      <c r="F2093" s="14"/>
      <c r="G2093" s="14"/>
      <c r="H2093" s="14"/>
      <c r="I2093" s="14"/>
      <c r="J2093" s="14"/>
      <c r="K2093" s="15">
        <f>K2097</f>
        <v>1</v>
      </c>
      <c r="L2093" s="15">
        <f>L2097</f>
        <v>2309.08</v>
      </c>
      <c r="M2093" s="15">
        <f>M2097</f>
        <v>2309.08</v>
      </c>
    </row>
    <row r="2094" spans="1:13" ht="118.8" x14ac:dyDescent="0.3">
      <c r="A2094" s="14"/>
      <c r="B2094" s="14"/>
      <c r="C2094" s="14"/>
      <c r="D2094" s="16" t="s">
        <v>1381</v>
      </c>
      <c r="E2094" s="14"/>
      <c r="F2094" s="14"/>
      <c r="G2094" s="14"/>
      <c r="H2094" s="14"/>
      <c r="I2094" s="14"/>
      <c r="J2094" s="14"/>
      <c r="K2094" s="14"/>
      <c r="L2094" s="14"/>
      <c r="M2094" s="14"/>
    </row>
    <row r="2095" spans="1:13" x14ac:dyDescent="0.3">
      <c r="A2095" s="14"/>
      <c r="B2095" s="14"/>
      <c r="C2095" s="13" t="s">
        <v>26</v>
      </c>
      <c r="D2095" s="26"/>
      <c r="E2095" s="13" t="s">
        <v>17</v>
      </c>
      <c r="F2095" s="17">
        <v>1</v>
      </c>
      <c r="G2095" s="18">
        <v>0</v>
      </c>
      <c r="H2095" s="18">
        <v>0</v>
      </c>
      <c r="I2095" s="18">
        <v>0</v>
      </c>
      <c r="J2095" s="15">
        <f>OR(F2095&lt;&gt;0,G2095&lt;&gt;0,H2095&lt;&gt;0,I2095&lt;&gt;0)*(F2095 + (F2095 = 0))*(G2095 + (G2095 = 0))*(H2095 + (H2095 = 0))*(I2095 + (I2095 = 0))</f>
        <v>1</v>
      </c>
      <c r="K2095" s="14"/>
      <c r="L2095" s="14"/>
      <c r="M2095" s="14"/>
    </row>
    <row r="2096" spans="1:13" x14ac:dyDescent="0.3">
      <c r="A2096" s="14"/>
      <c r="B2096" s="14"/>
      <c r="C2096" s="13" t="s">
        <v>26</v>
      </c>
      <c r="D2096" s="26"/>
      <c r="E2096" s="13" t="s">
        <v>17</v>
      </c>
      <c r="F2096" s="17"/>
      <c r="G2096" s="18"/>
      <c r="H2096" s="18"/>
      <c r="I2096" s="18"/>
      <c r="J2096" s="15">
        <f>OR(F2096&lt;&gt;0,G2096&lt;&gt;0,H2096&lt;&gt;0,I2096&lt;&gt;0)*(F2096 + (F2096 = 0))*(G2096 + (G2096 = 0))*(H2096 + (H2096 = 0))*(I2096 + (I2096 = 0))</f>
        <v>0</v>
      </c>
      <c r="K2096" s="14"/>
      <c r="L2096" s="14"/>
      <c r="M2096" s="14"/>
    </row>
    <row r="2097" spans="1:13" x14ac:dyDescent="0.3">
      <c r="A2097" s="14"/>
      <c r="B2097" s="14"/>
      <c r="C2097" s="14"/>
      <c r="D2097" s="26"/>
      <c r="E2097" s="14"/>
      <c r="F2097" s="14"/>
      <c r="G2097" s="14"/>
      <c r="H2097" s="14"/>
      <c r="I2097" s="14"/>
      <c r="J2097" s="19" t="s">
        <v>1382</v>
      </c>
      <c r="K2097" s="20">
        <f>SUM(J2095:J2096)*1</f>
        <v>1</v>
      </c>
      <c r="L2097" s="18">
        <v>2309.08</v>
      </c>
      <c r="M2097" s="20">
        <f>ROUND(K2097*L2097,2)</f>
        <v>2309.08</v>
      </c>
    </row>
    <row r="2098" spans="1:13" ht="1.05" customHeight="1" x14ac:dyDescent="0.3">
      <c r="A2098" s="21"/>
      <c r="B2098" s="21"/>
      <c r="C2098" s="21"/>
      <c r="D2098" s="27"/>
      <c r="E2098" s="21"/>
      <c r="F2098" s="21"/>
      <c r="G2098" s="21"/>
      <c r="H2098" s="21"/>
      <c r="I2098" s="21"/>
      <c r="J2098" s="21"/>
      <c r="K2098" s="21"/>
      <c r="L2098" s="21"/>
      <c r="M2098" s="21"/>
    </row>
    <row r="2099" spans="1:13" x14ac:dyDescent="0.3">
      <c r="A2099" s="12" t="s">
        <v>1383</v>
      </c>
      <c r="B2099" s="13" t="s">
        <v>22</v>
      </c>
      <c r="C2099" s="13" t="s">
        <v>54</v>
      </c>
      <c r="D2099" s="16" t="s">
        <v>1384</v>
      </c>
      <c r="E2099" s="14"/>
      <c r="F2099" s="14"/>
      <c r="G2099" s="14"/>
      <c r="H2099" s="14"/>
      <c r="I2099" s="14"/>
      <c r="J2099" s="14"/>
      <c r="K2099" s="15">
        <f>K2102</f>
        <v>18</v>
      </c>
      <c r="L2099" s="15">
        <f>L2102</f>
        <v>156.05000000000001</v>
      </c>
      <c r="M2099" s="15">
        <f>M2102</f>
        <v>2808.9</v>
      </c>
    </row>
    <row r="2100" spans="1:13" ht="43.2" x14ac:dyDescent="0.3">
      <c r="A2100" s="14"/>
      <c r="B2100" s="14"/>
      <c r="C2100" s="14"/>
      <c r="D2100" s="16" t="s">
        <v>1385</v>
      </c>
      <c r="E2100" s="14"/>
      <c r="F2100" s="14"/>
      <c r="G2100" s="14"/>
      <c r="H2100" s="14"/>
      <c r="I2100" s="14"/>
      <c r="J2100" s="14"/>
      <c r="K2100" s="14"/>
      <c r="L2100" s="14"/>
      <c r="M2100" s="14"/>
    </row>
    <row r="2101" spans="1:13" x14ac:dyDescent="0.3">
      <c r="A2101" s="14"/>
      <c r="B2101" s="14"/>
      <c r="C2101" s="13" t="s">
        <v>26</v>
      </c>
      <c r="D2101" s="26"/>
      <c r="E2101" s="13" t="s">
        <v>1386</v>
      </c>
      <c r="F2101" s="17">
        <v>18</v>
      </c>
      <c r="G2101" s="18">
        <v>0</v>
      </c>
      <c r="H2101" s="18">
        <v>0</v>
      </c>
      <c r="I2101" s="18">
        <v>0</v>
      </c>
      <c r="J2101" s="15">
        <f>OR(F2101&lt;&gt;0,G2101&lt;&gt;0,H2101&lt;&gt;0,I2101&lt;&gt;0)*(F2101 + (F2101 = 0))*(G2101 + (G2101 = 0))*(H2101 + (H2101 = 0))*(I2101 + (I2101 = 0))</f>
        <v>18</v>
      </c>
      <c r="K2101" s="14"/>
      <c r="L2101" s="14"/>
      <c r="M2101" s="14"/>
    </row>
    <row r="2102" spans="1:13" x14ac:dyDescent="0.3">
      <c r="A2102" s="14"/>
      <c r="B2102" s="14"/>
      <c r="C2102" s="14"/>
      <c r="D2102" s="26"/>
      <c r="E2102" s="14"/>
      <c r="F2102" s="14"/>
      <c r="G2102" s="14"/>
      <c r="H2102" s="14"/>
      <c r="I2102" s="14"/>
      <c r="J2102" s="19" t="s">
        <v>1387</v>
      </c>
      <c r="K2102" s="20">
        <f>J2101*1</f>
        <v>18</v>
      </c>
      <c r="L2102" s="18">
        <v>156.05000000000001</v>
      </c>
      <c r="M2102" s="20">
        <f>ROUND(K2102*L2102,2)</f>
        <v>2808.9</v>
      </c>
    </row>
    <row r="2103" spans="1:13" ht="1.05" customHeight="1" x14ac:dyDescent="0.3">
      <c r="A2103" s="21"/>
      <c r="B2103" s="21"/>
      <c r="C2103" s="21"/>
      <c r="D2103" s="27"/>
      <c r="E2103" s="21"/>
      <c r="F2103" s="21"/>
      <c r="G2103" s="21"/>
      <c r="H2103" s="21"/>
      <c r="I2103" s="21"/>
      <c r="J2103" s="21"/>
      <c r="K2103" s="21"/>
      <c r="L2103" s="21"/>
      <c r="M2103" s="21"/>
    </row>
    <row r="2104" spans="1:13" x14ac:dyDescent="0.3">
      <c r="A2104" s="12" t="s">
        <v>1388</v>
      </c>
      <c r="B2104" s="13" t="s">
        <v>22</v>
      </c>
      <c r="C2104" s="13" t="s">
        <v>217</v>
      </c>
      <c r="D2104" s="16" t="s">
        <v>1389</v>
      </c>
      <c r="E2104" s="14"/>
      <c r="F2104" s="14"/>
      <c r="G2104" s="14"/>
      <c r="H2104" s="14"/>
      <c r="I2104" s="14"/>
      <c r="J2104" s="14"/>
      <c r="K2104" s="15">
        <f>K2108</f>
        <v>1</v>
      </c>
      <c r="L2104" s="15">
        <f>L2108</f>
        <v>621.07000000000005</v>
      </c>
      <c r="M2104" s="15">
        <f>M2108</f>
        <v>621.07000000000005</v>
      </c>
    </row>
    <row r="2105" spans="1:13" ht="64.8" x14ac:dyDescent="0.3">
      <c r="A2105" s="14"/>
      <c r="B2105" s="14"/>
      <c r="C2105" s="14"/>
      <c r="D2105" s="16" t="s">
        <v>1390</v>
      </c>
      <c r="E2105" s="14"/>
      <c r="F2105" s="14"/>
      <c r="G2105" s="14"/>
      <c r="H2105" s="14"/>
      <c r="I2105" s="14"/>
      <c r="J2105" s="14"/>
      <c r="K2105" s="14"/>
      <c r="L2105" s="14"/>
      <c r="M2105" s="14"/>
    </row>
    <row r="2106" spans="1:13" x14ac:dyDescent="0.3">
      <c r="A2106" s="14"/>
      <c r="B2106" s="14"/>
      <c r="C2106" s="13" t="s">
        <v>26</v>
      </c>
      <c r="D2106" s="26"/>
      <c r="E2106" s="13" t="s">
        <v>17</v>
      </c>
      <c r="F2106" s="17">
        <v>1</v>
      </c>
      <c r="G2106" s="18">
        <v>0</v>
      </c>
      <c r="H2106" s="18">
        <v>0</v>
      </c>
      <c r="I2106" s="18">
        <v>0</v>
      </c>
      <c r="J2106" s="15">
        <f>OR(F2106&lt;&gt;0,G2106&lt;&gt;0,H2106&lt;&gt;0,I2106&lt;&gt;0)*(F2106 + (F2106 = 0))*(G2106 + (G2106 = 0))*(H2106 + (H2106 = 0))*(I2106 + (I2106 = 0))</f>
        <v>1</v>
      </c>
      <c r="K2106" s="14"/>
      <c r="L2106" s="14"/>
      <c r="M2106" s="14"/>
    </row>
    <row r="2107" spans="1:13" x14ac:dyDescent="0.3">
      <c r="A2107" s="14"/>
      <c r="B2107" s="14"/>
      <c r="C2107" s="13" t="s">
        <v>26</v>
      </c>
      <c r="D2107" s="26"/>
      <c r="E2107" s="13" t="s">
        <v>17</v>
      </c>
      <c r="F2107" s="17"/>
      <c r="G2107" s="18"/>
      <c r="H2107" s="18"/>
      <c r="I2107" s="18"/>
      <c r="J2107" s="15">
        <f>OR(F2107&lt;&gt;0,G2107&lt;&gt;0,H2107&lt;&gt;0,I2107&lt;&gt;0)*(F2107 + (F2107 = 0))*(G2107 + (G2107 = 0))*(H2107 + (H2107 = 0))*(I2107 + (I2107 = 0))</f>
        <v>0</v>
      </c>
      <c r="K2107" s="14"/>
      <c r="L2107" s="14"/>
      <c r="M2107" s="14"/>
    </row>
    <row r="2108" spans="1:13" x14ac:dyDescent="0.3">
      <c r="A2108" s="14"/>
      <c r="B2108" s="14"/>
      <c r="C2108" s="14"/>
      <c r="D2108" s="26"/>
      <c r="E2108" s="14"/>
      <c r="F2108" s="14"/>
      <c r="G2108" s="14"/>
      <c r="H2108" s="14"/>
      <c r="I2108" s="14"/>
      <c r="J2108" s="19" t="s">
        <v>1391</v>
      </c>
      <c r="K2108" s="20">
        <f>SUM(J2106:J2107)*1</f>
        <v>1</v>
      </c>
      <c r="L2108" s="18">
        <v>621.07000000000005</v>
      </c>
      <c r="M2108" s="20">
        <f>ROUND(K2108*L2108,2)</f>
        <v>621.07000000000005</v>
      </c>
    </row>
    <row r="2109" spans="1:13" ht="1.05" customHeight="1" x14ac:dyDescent="0.3">
      <c r="A2109" s="21"/>
      <c r="B2109" s="21"/>
      <c r="C2109" s="21"/>
      <c r="D2109" s="27"/>
      <c r="E2109" s="21"/>
      <c r="F2109" s="21"/>
      <c r="G2109" s="21"/>
      <c r="H2109" s="21"/>
      <c r="I2109" s="21"/>
      <c r="J2109" s="21"/>
      <c r="K2109" s="21"/>
      <c r="L2109" s="21"/>
      <c r="M2109" s="21"/>
    </row>
    <row r="2110" spans="1:13" x14ac:dyDescent="0.3">
      <c r="A2110" s="12" t="s">
        <v>1392</v>
      </c>
      <c r="B2110" s="13" t="s">
        <v>22</v>
      </c>
      <c r="C2110" s="13" t="s">
        <v>217</v>
      </c>
      <c r="D2110" s="16" t="s">
        <v>1393</v>
      </c>
      <c r="E2110" s="14"/>
      <c r="F2110" s="14"/>
      <c r="G2110" s="14"/>
      <c r="H2110" s="14"/>
      <c r="I2110" s="14"/>
      <c r="J2110" s="14"/>
      <c r="K2110" s="15">
        <f>K2114</f>
        <v>9</v>
      </c>
      <c r="L2110" s="15">
        <f>L2114</f>
        <v>132.69</v>
      </c>
      <c r="M2110" s="15">
        <f>M2114</f>
        <v>1194.21</v>
      </c>
    </row>
    <row r="2111" spans="1:13" ht="75.599999999999994" x14ac:dyDescent="0.3">
      <c r="A2111" s="14"/>
      <c r="B2111" s="14"/>
      <c r="C2111" s="14"/>
      <c r="D2111" s="16" t="s">
        <v>1394</v>
      </c>
      <c r="E2111" s="14"/>
      <c r="F2111" s="14"/>
      <c r="G2111" s="14"/>
      <c r="H2111" s="14"/>
      <c r="I2111" s="14"/>
      <c r="J2111" s="14"/>
      <c r="K2111" s="14"/>
      <c r="L2111" s="14"/>
      <c r="M2111" s="14"/>
    </row>
    <row r="2112" spans="1:13" x14ac:dyDescent="0.3">
      <c r="A2112" s="14"/>
      <c r="B2112" s="14"/>
      <c r="C2112" s="13" t="s">
        <v>26</v>
      </c>
      <c r="D2112" s="26"/>
      <c r="E2112" s="13" t="s">
        <v>1395</v>
      </c>
      <c r="F2112" s="17">
        <v>2</v>
      </c>
      <c r="G2112" s="18">
        <v>0</v>
      </c>
      <c r="H2112" s="18">
        <v>0</v>
      </c>
      <c r="I2112" s="18">
        <v>0</v>
      </c>
      <c r="J2112" s="15">
        <f>OR(F2112&lt;&gt;0,G2112&lt;&gt;0,H2112&lt;&gt;0,I2112&lt;&gt;0)*(F2112 + (F2112 = 0))*(G2112 + (G2112 = 0))*(H2112 + (H2112 = 0))*(I2112 + (I2112 = 0))</f>
        <v>2</v>
      </c>
      <c r="K2112" s="14"/>
      <c r="L2112" s="14"/>
      <c r="M2112" s="14"/>
    </row>
    <row r="2113" spans="1:13" x14ac:dyDescent="0.3">
      <c r="A2113" s="14"/>
      <c r="B2113" s="14"/>
      <c r="C2113" s="13" t="s">
        <v>26</v>
      </c>
      <c r="D2113" s="26"/>
      <c r="E2113" s="13" t="s">
        <v>393</v>
      </c>
      <c r="F2113" s="17">
        <v>7</v>
      </c>
      <c r="G2113" s="18">
        <v>0</v>
      </c>
      <c r="H2113" s="18">
        <v>0</v>
      </c>
      <c r="I2113" s="18">
        <v>0</v>
      </c>
      <c r="J2113" s="15">
        <f>OR(F2113&lt;&gt;0,G2113&lt;&gt;0,H2113&lt;&gt;0,I2113&lt;&gt;0)*(F2113 + (F2113 = 0))*(G2113 + (G2113 = 0))*(H2113 + (H2113 = 0))*(I2113 + (I2113 = 0))</f>
        <v>7</v>
      </c>
      <c r="K2113" s="14"/>
      <c r="L2113" s="14"/>
      <c r="M2113" s="14"/>
    </row>
    <row r="2114" spans="1:13" x14ac:dyDescent="0.3">
      <c r="A2114" s="14"/>
      <c r="B2114" s="14"/>
      <c r="C2114" s="14"/>
      <c r="D2114" s="26"/>
      <c r="E2114" s="14"/>
      <c r="F2114" s="14"/>
      <c r="G2114" s="14"/>
      <c r="H2114" s="14"/>
      <c r="I2114" s="14"/>
      <c r="J2114" s="19" t="s">
        <v>1396</v>
      </c>
      <c r="K2114" s="20">
        <f>SUM(J2112:J2113)*1</f>
        <v>9</v>
      </c>
      <c r="L2114" s="18">
        <v>132.69</v>
      </c>
      <c r="M2114" s="20">
        <f>ROUND(K2114*L2114,2)</f>
        <v>1194.21</v>
      </c>
    </row>
    <row r="2115" spans="1:13" ht="1.05" customHeight="1" x14ac:dyDescent="0.3">
      <c r="A2115" s="21"/>
      <c r="B2115" s="21"/>
      <c r="C2115" s="21"/>
      <c r="D2115" s="27"/>
      <c r="E2115" s="21"/>
      <c r="F2115" s="21"/>
      <c r="G2115" s="21"/>
      <c r="H2115" s="21"/>
      <c r="I2115" s="21"/>
      <c r="J2115" s="21"/>
      <c r="K2115" s="21"/>
      <c r="L2115" s="21"/>
      <c r="M2115" s="21"/>
    </row>
    <row r="2116" spans="1:13" x14ac:dyDescent="0.3">
      <c r="A2116" s="12" t="s">
        <v>1397</v>
      </c>
      <c r="B2116" s="13" t="s">
        <v>22</v>
      </c>
      <c r="C2116" s="13" t="s">
        <v>203</v>
      </c>
      <c r="D2116" s="16" t="s">
        <v>1398</v>
      </c>
      <c r="E2116" s="14"/>
      <c r="F2116" s="14"/>
      <c r="G2116" s="14"/>
      <c r="H2116" s="14"/>
      <c r="I2116" s="14"/>
      <c r="J2116" s="14"/>
      <c r="K2116" s="15">
        <f>K2119</f>
        <v>1400</v>
      </c>
      <c r="L2116" s="15">
        <f>L2119</f>
        <v>3.02</v>
      </c>
      <c r="M2116" s="15">
        <f>M2119</f>
        <v>4228</v>
      </c>
    </row>
    <row r="2117" spans="1:13" ht="43.2" x14ac:dyDescent="0.3">
      <c r="A2117" s="14"/>
      <c r="B2117" s="14"/>
      <c r="C2117" s="14"/>
      <c r="D2117" s="16" t="s">
        <v>1399</v>
      </c>
      <c r="E2117" s="14"/>
      <c r="F2117" s="14"/>
      <c r="G2117" s="14"/>
      <c r="H2117" s="14"/>
      <c r="I2117" s="14"/>
      <c r="J2117" s="14"/>
      <c r="K2117" s="14"/>
      <c r="L2117" s="14"/>
      <c r="M2117" s="14"/>
    </row>
    <row r="2118" spans="1:13" x14ac:dyDescent="0.3">
      <c r="A2118" s="14"/>
      <c r="B2118" s="14"/>
      <c r="C2118" s="13" t="s">
        <v>26</v>
      </c>
      <c r="D2118" s="26"/>
      <c r="E2118" s="13" t="s">
        <v>1386</v>
      </c>
      <c r="F2118" s="17">
        <v>1400</v>
      </c>
      <c r="G2118" s="18">
        <v>0</v>
      </c>
      <c r="H2118" s="18">
        <v>0</v>
      </c>
      <c r="I2118" s="18">
        <v>0</v>
      </c>
      <c r="J2118" s="15">
        <f>OR(F2118&lt;&gt;0,G2118&lt;&gt;0,H2118&lt;&gt;0,I2118&lt;&gt;0)*(F2118 + (F2118 = 0))*(G2118 + (G2118 = 0))*(H2118 + (H2118 = 0))*(I2118 + (I2118 = 0))</f>
        <v>1400</v>
      </c>
      <c r="K2118" s="14"/>
      <c r="L2118" s="14"/>
      <c r="M2118" s="14"/>
    </row>
    <row r="2119" spans="1:13" x14ac:dyDescent="0.3">
      <c r="A2119" s="14"/>
      <c r="B2119" s="14"/>
      <c r="C2119" s="14"/>
      <c r="D2119" s="26"/>
      <c r="E2119" s="14"/>
      <c r="F2119" s="14"/>
      <c r="G2119" s="14"/>
      <c r="H2119" s="14"/>
      <c r="I2119" s="14"/>
      <c r="J2119" s="19" t="s">
        <v>1400</v>
      </c>
      <c r="K2119" s="20">
        <f>J2118*1</f>
        <v>1400</v>
      </c>
      <c r="L2119" s="18">
        <v>3.02</v>
      </c>
      <c r="M2119" s="20">
        <f>ROUND(K2119*L2119,2)</f>
        <v>4228</v>
      </c>
    </row>
    <row r="2120" spans="1:13" ht="1.05" customHeight="1" x14ac:dyDescent="0.3">
      <c r="A2120" s="21"/>
      <c r="B2120" s="21"/>
      <c r="C2120" s="21"/>
      <c r="D2120" s="27"/>
      <c r="E2120" s="21"/>
      <c r="F2120" s="21"/>
      <c r="G2120" s="21"/>
      <c r="H2120" s="21"/>
      <c r="I2120" s="21"/>
      <c r="J2120" s="21"/>
      <c r="K2120" s="21"/>
      <c r="L2120" s="21"/>
      <c r="M2120" s="21"/>
    </row>
    <row r="2121" spans="1:13" x14ac:dyDescent="0.3">
      <c r="A2121" s="12" t="s">
        <v>1401</v>
      </c>
      <c r="B2121" s="13" t="s">
        <v>22</v>
      </c>
      <c r="C2121" s="13" t="s">
        <v>217</v>
      </c>
      <c r="D2121" s="16" t="s">
        <v>1402</v>
      </c>
      <c r="E2121" s="14"/>
      <c r="F2121" s="14"/>
      <c r="G2121" s="14"/>
      <c r="H2121" s="14"/>
      <c r="I2121" s="14"/>
      <c r="J2121" s="14"/>
      <c r="K2121" s="15">
        <f>K2125</f>
        <v>2</v>
      </c>
      <c r="L2121" s="15">
        <f>L2125</f>
        <v>602.34</v>
      </c>
      <c r="M2121" s="15">
        <f>M2125</f>
        <v>1204.68</v>
      </c>
    </row>
    <row r="2122" spans="1:13" ht="32.4" x14ac:dyDescent="0.3">
      <c r="A2122" s="14"/>
      <c r="B2122" s="14"/>
      <c r="C2122" s="14"/>
      <c r="D2122" s="16" t="s">
        <v>1403</v>
      </c>
      <c r="E2122" s="14"/>
      <c r="F2122" s="14"/>
      <c r="G2122" s="14"/>
      <c r="H2122" s="14"/>
      <c r="I2122" s="14"/>
      <c r="J2122" s="14"/>
      <c r="K2122" s="14"/>
      <c r="L2122" s="14"/>
      <c r="M2122" s="14"/>
    </row>
    <row r="2123" spans="1:13" x14ac:dyDescent="0.3">
      <c r="A2123" s="14"/>
      <c r="B2123" s="14"/>
      <c r="C2123" s="13" t="s">
        <v>26</v>
      </c>
      <c r="D2123" s="26"/>
      <c r="E2123" s="13" t="s">
        <v>1404</v>
      </c>
      <c r="F2123" s="17">
        <v>2</v>
      </c>
      <c r="G2123" s="18">
        <v>0</v>
      </c>
      <c r="H2123" s="18">
        <v>0</v>
      </c>
      <c r="I2123" s="18">
        <v>0</v>
      </c>
      <c r="J2123" s="15">
        <f>OR(F2123&lt;&gt;0,G2123&lt;&gt;0,H2123&lt;&gt;0,I2123&lt;&gt;0)*(F2123 + (F2123 = 0))*(G2123 + (G2123 = 0))*(H2123 + (H2123 = 0))*(I2123 + (I2123 = 0))</f>
        <v>2</v>
      </c>
      <c r="K2123" s="14"/>
      <c r="L2123" s="14"/>
      <c r="M2123" s="14"/>
    </row>
    <row r="2124" spans="1:13" x14ac:dyDescent="0.3">
      <c r="A2124" s="14"/>
      <c r="B2124" s="14"/>
      <c r="C2124" s="13" t="s">
        <v>26</v>
      </c>
      <c r="D2124" s="26"/>
      <c r="E2124" s="13" t="s">
        <v>17</v>
      </c>
      <c r="F2124" s="17"/>
      <c r="G2124" s="18"/>
      <c r="H2124" s="18"/>
      <c r="I2124" s="18"/>
      <c r="J2124" s="15">
        <f>OR(F2124&lt;&gt;0,G2124&lt;&gt;0,H2124&lt;&gt;0,I2124&lt;&gt;0)*(F2124 + (F2124 = 0))*(G2124 + (G2124 = 0))*(H2124 + (H2124 = 0))*(I2124 + (I2124 = 0))</f>
        <v>0</v>
      </c>
      <c r="K2124" s="14"/>
      <c r="L2124" s="14"/>
      <c r="M2124" s="14"/>
    </row>
    <row r="2125" spans="1:13" x14ac:dyDescent="0.3">
      <c r="A2125" s="14"/>
      <c r="B2125" s="14"/>
      <c r="C2125" s="14"/>
      <c r="D2125" s="26"/>
      <c r="E2125" s="14"/>
      <c r="F2125" s="14"/>
      <c r="G2125" s="14"/>
      <c r="H2125" s="14"/>
      <c r="I2125" s="14"/>
      <c r="J2125" s="19" t="s">
        <v>1405</v>
      </c>
      <c r="K2125" s="20">
        <f>SUM(J2123:J2124)*1</f>
        <v>2</v>
      </c>
      <c r="L2125" s="18">
        <v>602.34</v>
      </c>
      <c r="M2125" s="20">
        <f>ROUND(K2125*L2125,2)</f>
        <v>1204.68</v>
      </c>
    </row>
    <row r="2126" spans="1:13" ht="1.05" customHeight="1" x14ac:dyDescent="0.3">
      <c r="A2126" s="21"/>
      <c r="B2126" s="21"/>
      <c r="C2126" s="21"/>
      <c r="D2126" s="27"/>
      <c r="E2126" s="21"/>
      <c r="F2126" s="21"/>
      <c r="G2126" s="21"/>
      <c r="H2126" s="21"/>
      <c r="I2126" s="21"/>
      <c r="J2126" s="21"/>
      <c r="K2126" s="21"/>
      <c r="L2126" s="21"/>
      <c r="M2126" s="21"/>
    </row>
    <row r="2127" spans="1:13" x14ac:dyDescent="0.3">
      <c r="A2127" s="12" t="s">
        <v>1406</v>
      </c>
      <c r="B2127" s="13" t="s">
        <v>22</v>
      </c>
      <c r="C2127" s="13" t="s">
        <v>217</v>
      </c>
      <c r="D2127" s="16" t="s">
        <v>1407</v>
      </c>
      <c r="E2127" s="14"/>
      <c r="F2127" s="14"/>
      <c r="G2127" s="14"/>
      <c r="H2127" s="14"/>
      <c r="I2127" s="14"/>
      <c r="J2127" s="14"/>
      <c r="K2127" s="15">
        <f>K2131</f>
        <v>2</v>
      </c>
      <c r="L2127" s="15">
        <f>L2131</f>
        <v>332.93</v>
      </c>
      <c r="M2127" s="15">
        <f>M2131</f>
        <v>665.86</v>
      </c>
    </row>
    <row r="2128" spans="1:13" ht="259.2" x14ac:dyDescent="0.3">
      <c r="A2128" s="14"/>
      <c r="B2128" s="14"/>
      <c r="C2128" s="14"/>
      <c r="D2128" s="16" t="s">
        <v>1408</v>
      </c>
      <c r="E2128" s="14"/>
      <c r="F2128" s="14"/>
      <c r="G2128" s="14"/>
      <c r="H2128" s="14"/>
      <c r="I2128" s="14"/>
      <c r="J2128" s="14"/>
      <c r="K2128" s="14"/>
      <c r="L2128" s="14"/>
      <c r="M2128" s="14"/>
    </row>
    <row r="2129" spans="1:13" x14ac:dyDescent="0.3">
      <c r="A2129" s="14"/>
      <c r="B2129" s="14"/>
      <c r="C2129" s="13" t="s">
        <v>26</v>
      </c>
      <c r="D2129" s="26"/>
      <c r="E2129" s="13" t="s">
        <v>1409</v>
      </c>
      <c r="F2129" s="17">
        <v>1</v>
      </c>
      <c r="G2129" s="18">
        <v>0</v>
      </c>
      <c r="H2129" s="18">
        <v>0</v>
      </c>
      <c r="I2129" s="18">
        <v>0</v>
      </c>
      <c r="J2129" s="15">
        <f>OR(F2129&lt;&gt;0,G2129&lt;&gt;0,H2129&lt;&gt;0,I2129&lt;&gt;0)*(F2129 + (F2129 = 0))*(G2129 + (G2129 = 0))*(H2129 + (H2129 = 0))*(I2129 + (I2129 = 0))</f>
        <v>1</v>
      </c>
      <c r="K2129" s="14"/>
      <c r="L2129" s="14"/>
      <c r="M2129" s="14"/>
    </row>
    <row r="2130" spans="1:13" x14ac:dyDescent="0.3">
      <c r="A2130" s="14"/>
      <c r="B2130" s="14"/>
      <c r="C2130" s="13" t="s">
        <v>26</v>
      </c>
      <c r="D2130" s="26"/>
      <c r="E2130" s="13" t="s">
        <v>1410</v>
      </c>
      <c r="F2130" s="17">
        <v>1</v>
      </c>
      <c r="G2130" s="18">
        <v>0</v>
      </c>
      <c r="H2130" s="18">
        <v>0</v>
      </c>
      <c r="I2130" s="18">
        <v>0</v>
      </c>
      <c r="J2130" s="15">
        <f>OR(F2130&lt;&gt;0,G2130&lt;&gt;0,H2130&lt;&gt;0,I2130&lt;&gt;0)*(F2130 + (F2130 = 0))*(G2130 + (G2130 = 0))*(H2130 + (H2130 = 0))*(I2130 + (I2130 = 0))</f>
        <v>1</v>
      </c>
      <c r="K2130" s="14"/>
      <c r="L2130" s="14"/>
      <c r="M2130" s="14"/>
    </row>
    <row r="2131" spans="1:13" x14ac:dyDescent="0.3">
      <c r="A2131" s="14"/>
      <c r="B2131" s="14"/>
      <c r="C2131" s="14"/>
      <c r="D2131" s="26"/>
      <c r="E2131" s="14"/>
      <c r="F2131" s="14"/>
      <c r="G2131" s="14"/>
      <c r="H2131" s="14"/>
      <c r="I2131" s="14"/>
      <c r="J2131" s="19" t="s">
        <v>1411</v>
      </c>
      <c r="K2131" s="20">
        <f>SUM(J2129:J2130)*1</f>
        <v>2</v>
      </c>
      <c r="L2131" s="18">
        <v>332.93</v>
      </c>
      <c r="M2131" s="20">
        <f>ROUND(K2131*L2131,2)</f>
        <v>665.86</v>
      </c>
    </row>
    <row r="2132" spans="1:13" ht="1.05" customHeight="1" x14ac:dyDescent="0.3">
      <c r="A2132" s="21"/>
      <c r="B2132" s="21"/>
      <c r="C2132" s="21"/>
      <c r="D2132" s="27"/>
      <c r="E2132" s="21"/>
      <c r="F2132" s="21"/>
      <c r="G2132" s="21"/>
      <c r="H2132" s="21"/>
      <c r="I2132" s="21"/>
      <c r="J2132" s="21"/>
      <c r="K2132" s="21"/>
      <c r="L2132" s="21"/>
      <c r="M2132" s="21"/>
    </row>
    <row r="2133" spans="1:13" x14ac:dyDescent="0.3">
      <c r="A2133" s="12" t="s">
        <v>1412</v>
      </c>
      <c r="B2133" s="13" t="s">
        <v>22</v>
      </c>
      <c r="C2133" s="13" t="s">
        <v>217</v>
      </c>
      <c r="D2133" s="16" t="s">
        <v>1413</v>
      </c>
      <c r="E2133" s="14"/>
      <c r="F2133" s="14"/>
      <c r="G2133" s="14"/>
      <c r="H2133" s="14"/>
      <c r="I2133" s="14"/>
      <c r="J2133" s="14"/>
      <c r="K2133" s="15">
        <f>K2137</f>
        <v>2</v>
      </c>
      <c r="L2133" s="15">
        <f>L2137</f>
        <v>238.39</v>
      </c>
      <c r="M2133" s="15">
        <f>M2137</f>
        <v>476.78</v>
      </c>
    </row>
    <row r="2134" spans="1:13" ht="259.2" x14ac:dyDescent="0.3">
      <c r="A2134" s="14"/>
      <c r="B2134" s="14"/>
      <c r="C2134" s="14"/>
      <c r="D2134" s="16" t="s">
        <v>1414</v>
      </c>
      <c r="E2134" s="14"/>
      <c r="F2134" s="14"/>
      <c r="G2134" s="14"/>
      <c r="H2134" s="14"/>
      <c r="I2134" s="14"/>
      <c r="J2134" s="14"/>
      <c r="K2134" s="14"/>
      <c r="L2134" s="14"/>
      <c r="M2134" s="14"/>
    </row>
    <row r="2135" spans="1:13" x14ac:dyDescent="0.3">
      <c r="A2135" s="14"/>
      <c r="B2135" s="14"/>
      <c r="C2135" s="13" t="s">
        <v>26</v>
      </c>
      <c r="D2135" s="26"/>
      <c r="E2135" s="13" t="s">
        <v>934</v>
      </c>
      <c r="F2135" s="17">
        <v>1</v>
      </c>
      <c r="G2135" s="18">
        <v>0</v>
      </c>
      <c r="H2135" s="18">
        <v>0</v>
      </c>
      <c r="I2135" s="18">
        <v>0</v>
      </c>
      <c r="J2135" s="15">
        <f>OR(F2135&lt;&gt;0,G2135&lt;&gt;0,H2135&lt;&gt;0,I2135&lt;&gt;0)*(F2135 + (F2135 = 0))*(G2135 + (G2135 = 0))*(H2135 + (H2135 = 0))*(I2135 + (I2135 = 0))</f>
        <v>1</v>
      </c>
      <c r="K2135" s="14"/>
      <c r="L2135" s="14"/>
      <c r="M2135" s="14"/>
    </row>
    <row r="2136" spans="1:13" x14ac:dyDescent="0.3">
      <c r="A2136" s="14"/>
      <c r="B2136" s="14"/>
      <c r="C2136" s="13" t="s">
        <v>26</v>
      </c>
      <c r="D2136" s="26"/>
      <c r="E2136" s="13" t="s">
        <v>933</v>
      </c>
      <c r="F2136" s="17">
        <v>1</v>
      </c>
      <c r="G2136" s="18">
        <v>0</v>
      </c>
      <c r="H2136" s="18">
        <v>0</v>
      </c>
      <c r="I2136" s="18">
        <v>0</v>
      </c>
      <c r="J2136" s="15">
        <f>OR(F2136&lt;&gt;0,G2136&lt;&gt;0,H2136&lt;&gt;0,I2136&lt;&gt;0)*(F2136 + (F2136 = 0))*(G2136 + (G2136 = 0))*(H2136 + (H2136 = 0))*(I2136 + (I2136 = 0))</f>
        <v>1</v>
      </c>
      <c r="K2136" s="14"/>
      <c r="L2136" s="14"/>
      <c r="M2136" s="14"/>
    </row>
    <row r="2137" spans="1:13" x14ac:dyDescent="0.3">
      <c r="A2137" s="14"/>
      <c r="B2137" s="14"/>
      <c r="C2137" s="14"/>
      <c r="D2137" s="26"/>
      <c r="E2137" s="14"/>
      <c r="F2137" s="14"/>
      <c r="G2137" s="14"/>
      <c r="H2137" s="14"/>
      <c r="I2137" s="14"/>
      <c r="J2137" s="19" t="s">
        <v>1415</v>
      </c>
      <c r="K2137" s="20">
        <f>SUM(J2135:J2136)*1</f>
        <v>2</v>
      </c>
      <c r="L2137" s="18">
        <v>238.39</v>
      </c>
      <c r="M2137" s="20">
        <f>ROUND(K2137*L2137,2)</f>
        <v>476.78</v>
      </c>
    </row>
    <row r="2138" spans="1:13" ht="1.05" customHeight="1" x14ac:dyDescent="0.3">
      <c r="A2138" s="21"/>
      <c r="B2138" s="21"/>
      <c r="C2138" s="21"/>
      <c r="D2138" s="27"/>
      <c r="E2138" s="21"/>
      <c r="F2138" s="21"/>
      <c r="G2138" s="21"/>
      <c r="H2138" s="21"/>
      <c r="I2138" s="21"/>
      <c r="J2138" s="21"/>
      <c r="K2138" s="21"/>
      <c r="L2138" s="21"/>
      <c r="M2138" s="21"/>
    </row>
    <row r="2139" spans="1:13" x14ac:dyDescent="0.3">
      <c r="A2139" s="12" t="s">
        <v>1416</v>
      </c>
      <c r="B2139" s="13" t="s">
        <v>22</v>
      </c>
      <c r="C2139" s="13" t="s">
        <v>217</v>
      </c>
      <c r="D2139" s="16" t="s">
        <v>1417</v>
      </c>
      <c r="E2139" s="14"/>
      <c r="F2139" s="14"/>
      <c r="G2139" s="14"/>
      <c r="H2139" s="14"/>
      <c r="I2139" s="14"/>
      <c r="J2139" s="14"/>
      <c r="K2139" s="15">
        <f>K2143</f>
        <v>0</v>
      </c>
      <c r="L2139" s="15">
        <f>L2143</f>
        <v>0</v>
      </c>
      <c r="M2139" s="15">
        <f>M2143</f>
        <v>0</v>
      </c>
    </row>
    <row r="2140" spans="1:13" ht="86.4" x14ac:dyDescent="0.3">
      <c r="A2140" s="14"/>
      <c r="B2140" s="14"/>
      <c r="C2140" s="14"/>
      <c r="D2140" s="16" t="s">
        <v>1418</v>
      </c>
      <c r="E2140" s="14"/>
      <c r="F2140" s="14"/>
      <c r="G2140" s="14"/>
      <c r="H2140" s="14"/>
      <c r="I2140" s="14"/>
      <c r="J2140" s="14"/>
      <c r="K2140" s="14"/>
      <c r="L2140" s="14"/>
      <c r="M2140" s="14"/>
    </row>
    <row r="2141" spans="1:13" x14ac:dyDescent="0.3">
      <c r="A2141" s="14"/>
      <c r="B2141" s="14"/>
      <c r="C2141" s="13" t="s">
        <v>26</v>
      </c>
      <c r="D2141" s="26"/>
      <c r="E2141" s="13" t="s">
        <v>1409</v>
      </c>
      <c r="F2141" s="17"/>
      <c r="G2141" s="18"/>
      <c r="H2141" s="18"/>
      <c r="I2141" s="18"/>
      <c r="J2141" s="15">
        <f>OR(F2141&lt;&gt;0,G2141&lt;&gt;0,H2141&lt;&gt;0,I2141&lt;&gt;0)*(F2141 + (F2141 = 0))*(G2141 + (G2141 = 0))*(H2141 + (H2141 = 0))*(I2141 + (I2141 = 0))</f>
        <v>0</v>
      </c>
      <c r="K2141" s="14"/>
      <c r="L2141" s="14"/>
      <c r="M2141" s="14"/>
    </row>
    <row r="2142" spans="1:13" x14ac:dyDescent="0.3">
      <c r="A2142" s="14"/>
      <c r="B2142" s="14"/>
      <c r="C2142" s="13" t="s">
        <v>26</v>
      </c>
      <c r="D2142" s="26"/>
      <c r="E2142" s="13" t="s">
        <v>1410</v>
      </c>
      <c r="F2142" s="17"/>
      <c r="G2142" s="18"/>
      <c r="H2142" s="18"/>
      <c r="I2142" s="18"/>
      <c r="J2142" s="15">
        <f>OR(F2142&lt;&gt;0,G2142&lt;&gt;0,H2142&lt;&gt;0,I2142&lt;&gt;0)*(F2142 + (F2142 = 0))*(G2142 + (G2142 = 0))*(H2142 + (H2142 = 0))*(I2142 + (I2142 = 0))</f>
        <v>0</v>
      </c>
      <c r="K2142" s="14"/>
      <c r="L2142" s="14"/>
      <c r="M2142" s="14"/>
    </row>
    <row r="2143" spans="1:13" x14ac:dyDescent="0.3">
      <c r="A2143" s="14"/>
      <c r="B2143" s="14"/>
      <c r="C2143" s="14"/>
      <c r="D2143" s="26"/>
      <c r="E2143" s="14"/>
      <c r="F2143" s="14"/>
      <c r="G2143" s="14"/>
      <c r="H2143" s="14"/>
      <c r="I2143" s="14"/>
      <c r="J2143" s="19" t="s">
        <v>1419</v>
      </c>
      <c r="K2143" s="20">
        <f>SUM(J2141:J2142)*1</f>
        <v>0</v>
      </c>
      <c r="L2143" s="18">
        <v>0</v>
      </c>
      <c r="M2143" s="20">
        <f>ROUND(K2143*L2143,2)</f>
        <v>0</v>
      </c>
    </row>
    <row r="2144" spans="1:13" ht="1.05" customHeight="1" x14ac:dyDescent="0.3">
      <c r="A2144" s="21"/>
      <c r="B2144" s="21"/>
      <c r="C2144" s="21"/>
      <c r="D2144" s="27"/>
      <c r="E2144" s="21"/>
      <c r="F2144" s="21"/>
      <c r="G2144" s="21"/>
      <c r="H2144" s="21"/>
      <c r="I2144" s="21"/>
      <c r="J2144" s="21"/>
      <c r="K2144" s="21"/>
      <c r="L2144" s="21"/>
      <c r="M2144" s="21"/>
    </row>
    <row r="2145" spans="1:13" ht="21.6" x14ac:dyDescent="0.3">
      <c r="A2145" s="12" t="s">
        <v>1420</v>
      </c>
      <c r="B2145" s="13" t="s">
        <v>22</v>
      </c>
      <c r="C2145" s="13" t="s">
        <v>217</v>
      </c>
      <c r="D2145" s="16" t="s">
        <v>1421</v>
      </c>
      <c r="E2145" s="14"/>
      <c r="F2145" s="14"/>
      <c r="G2145" s="14"/>
      <c r="H2145" s="14"/>
      <c r="I2145" s="14"/>
      <c r="J2145" s="14"/>
      <c r="K2145" s="15">
        <f>K2148</f>
        <v>15</v>
      </c>
      <c r="L2145" s="15">
        <f>L2148</f>
        <v>434.9</v>
      </c>
      <c r="M2145" s="15">
        <f>M2148</f>
        <v>6523.5</v>
      </c>
    </row>
    <row r="2146" spans="1:13" ht="108" x14ac:dyDescent="0.3">
      <c r="A2146" s="14"/>
      <c r="B2146" s="14"/>
      <c r="C2146" s="14"/>
      <c r="D2146" s="16" t="s">
        <v>1422</v>
      </c>
      <c r="E2146" s="14"/>
      <c r="F2146" s="14"/>
      <c r="G2146" s="14"/>
      <c r="H2146" s="14"/>
      <c r="I2146" s="14"/>
      <c r="J2146" s="14"/>
      <c r="K2146" s="14"/>
      <c r="L2146" s="14"/>
      <c r="M2146" s="14"/>
    </row>
    <row r="2147" spans="1:13" x14ac:dyDescent="0.3">
      <c r="A2147" s="14"/>
      <c r="B2147" s="14"/>
      <c r="C2147" s="13" t="s">
        <v>26</v>
      </c>
      <c r="D2147" s="26"/>
      <c r="E2147" s="13" t="s">
        <v>1386</v>
      </c>
      <c r="F2147" s="17">
        <v>15</v>
      </c>
      <c r="G2147" s="18">
        <v>0</v>
      </c>
      <c r="H2147" s="18">
        <v>0</v>
      </c>
      <c r="I2147" s="18">
        <v>0</v>
      </c>
      <c r="J2147" s="15">
        <f>OR(F2147&lt;&gt;0,G2147&lt;&gt;0,H2147&lt;&gt;0,I2147&lt;&gt;0)*(F2147 + (F2147 = 0))*(G2147 + (G2147 = 0))*(H2147 + (H2147 = 0))*(I2147 + (I2147 = 0))</f>
        <v>15</v>
      </c>
      <c r="K2147" s="14"/>
      <c r="L2147" s="14"/>
      <c r="M2147" s="14"/>
    </row>
    <row r="2148" spans="1:13" x14ac:dyDescent="0.3">
      <c r="A2148" s="14"/>
      <c r="B2148" s="14"/>
      <c r="C2148" s="14"/>
      <c r="D2148" s="26"/>
      <c r="E2148" s="14"/>
      <c r="F2148" s="14"/>
      <c r="G2148" s="14"/>
      <c r="H2148" s="14"/>
      <c r="I2148" s="14"/>
      <c r="J2148" s="19" t="s">
        <v>1423</v>
      </c>
      <c r="K2148" s="20">
        <f>J2147*1</f>
        <v>15</v>
      </c>
      <c r="L2148" s="18">
        <v>434.9</v>
      </c>
      <c r="M2148" s="20">
        <f>ROUND(K2148*L2148,2)</f>
        <v>6523.5</v>
      </c>
    </row>
    <row r="2149" spans="1:13" ht="1.05" customHeight="1" x14ac:dyDescent="0.3">
      <c r="A2149" s="21"/>
      <c r="B2149" s="21"/>
      <c r="C2149" s="21"/>
      <c r="D2149" s="27"/>
      <c r="E2149" s="21"/>
      <c r="F2149" s="21"/>
      <c r="G2149" s="21"/>
      <c r="H2149" s="21"/>
      <c r="I2149" s="21"/>
      <c r="J2149" s="21"/>
      <c r="K2149" s="21"/>
      <c r="L2149" s="21"/>
      <c r="M2149" s="21"/>
    </row>
    <row r="2150" spans="1:13" x14ac:dyDescent="0.3">
      <c r="A2150" s="12" t="s">
        <v>1424</v>
      </c>
      <c r="B2150" s="13" t="s">
        <v>22</v>
      </c>
      <c r="C2150" s="13" t="s">
        <v>217</v>
      </c>
      <c r="D2150" s="16" t="s">
        <v>1425</v>
      </c>
      <c r="E2150" s="14"/>
      <c r="F2150" s="14"/>
      <c r="G2150" s="14"/>
      <c r="H2150" s="14"/>
      <c r="I2150" s="14"/>
      <c r="J2150" s="14"/>
      <c r="K2150" s="15">
        <f>K2159</f>
        <v>7</v>
      </c>
      <c r="L2150" s="15">
        <f>L2159</f>
        <v>251.73</v>
      </c>
      <c r="M2150" s="15">
        <f>M2159</f>
        <v>1762.11</v>
      </c>
    </row>
    <row r="2151" spans="1:13" ht="313.2" x14ac:dyDescent="0.3">
      <c r="A2151" s="14"/>
      <c r="B2151" s="14"/>
      <c r="C2151" s="14"/>
      <c r="D2151" s="16" t="s">
        <v>1426</v>
      </c>
      <c r="E2151" s="14"/>
      <c r="F2151" s="14"/>
      <c r="G2151" s="14"/>
      <c r="H2151" s="14"/>
      <c r="I2151" s="14"/>
      <c r="J2151" s="14"/>
      <c r="K2151" s="14"/>
      <c r="L2151" s="14"/>
      <c r="M2151" s="14"/>
    </row>
    <row r="2152" spans="1:13" x14ac:dyDescent="0.3">
      <c r="A2152" s="14"/>
      <c r="B2152" s="14"/>
      <c r="C2152" s="13" t="s">
        <v>26</v>
      </c>
      <c r="D2152" s="26"/>
      <c r="E2152" s="13" t="s">
        <v>1427</v>
      </c>
      <c r="F2152" s="17">
        <v>1</v>
      </c>
      <c r="G2152" s="18">
        <v>0</v>
      </c>
      <c r="H2152" s="18">
        <v>0</v>
      </c>
      <c r="I2152" s="18">
        <v>0</v>
      </c>
      <c r="J2152" s="15">
        <f t="shared" ref="J2152:J2158" si="45">OR(F2152&lt;&gt;0,G2152&lt;&gt;0,H2152&lt;&gt;0,I2152&lt;&gt;0)*(F2152 + (F2152 = 0))*(G2152 + (G2152 = 0))*(H2152 + (H2152 = 0))*(I2152 + (I2152 = 0))</f>
        <v>1</v>
      </c>
      <c r="K2152" s="14"/>
      <c r="L2152" s="14"/>
      <c r="M2152" s="14"/>
    </row>
    <row r="2153" spans="1:13" x14ac:dyDescent="0.3">
      <c r="A2153" s="14"/>
      <c r="B2153" s="14"/>
      <c r="C2153" s="13" t="s">
        <v>26</v>
      </c>
      <c r="D2153" s="26"/>
      <c r="E2153" s="13" t="s">
        <v>1428</v>
      </c>
      <c r="F2153" s="17">
        <v>1</v>
      </c>
      <c r="G2153" s="18">
        <v>0</v>
      </c>
      <c r="H2153" s="18">
        <v>0</v>
      </c>
      <c r="I2153" s="18">
        <v>0</v>
      </c>
      <c r="J2153" s="15">
        <f t="shared" si="45"/>
        <v>1</v>
      </c>
      <c r="K2153" s="14"/>
      <c r="L2153" s="14"/>
      <c r="M2153" s="14"/>
    </row>
    <row r="2154" spans="1:13" x14ac:dyDescent="0.3">
      <c r="A2154" s="14"/>
      <c r="B2154" s="14"/>
      <c r="C2154" s="13" t="s">
        <v>26</v>
      </c>
      <c r="D2154" s="26"/>
      <c r="E2154" s="13" t="s">
        <v>1429</v>
      </c>
      <c r="F2154" s="17">
        <v>1</v>
      </c>
      <c r="G2154" s="18">
        <v>0</v>
      </c>
      <c r="H2154" s="18">
        <v>0</v>
      </c>
      <c r="I2154" s="18">
        <v>0</v>
      </c>
      <c r="J2154" s="15">
        <f t="shared" si="45"/>
        <v>1</v>
      </c>
      <c r="K2154" s="14"/>
      <c r="L2154" s="14"/>
      <c r="M2154" s="14"/>
    </row>
    <row r="2155" spans="1:13" x14ac:dyDescent="0.3">
      <c r="A2155" s="14"/>
      <c r="B2155" s="14"/>
      <c r="C2155" s="13" t="s">
        <v>26</v>
      </c>
      <c r="D2155" s="26"/>
      <c r="E2155" s="13" t="s">
        <v>1248</v>
      </c>
      <c r="F2155" s="17">
        <v>1</v>
      </c>
      <c r="G2155" s="18">
        <v>0</v>
      </c>
      <c r="H2155" s="18">
        <v>0</v>
      </c>
      <c r="I2155" s="18">
        <v>0</v>
      </c>
      <c r="J2155" s="15">
        <f t="shared" si="45"/>
        <v>1</v>
      </c>
      <c r="K2155" s="14"/>
      <c r="L2155" s="14"/>
      <c r="M2155" s="14"/>
    </row>
    <row r="2156" spans="1:13" x14ac:dyDescent="0.3">
      <c r="A2156" s="14"/>
      <c r="B2156" s="14"/>
      <c r="C2156" s="13" t="s">
        <v>26</v>
      </c>
      <c r="D2156" s="26"/>
      <c r="E2156" s="13" t="s">
        <v>200</v>
      </c>
      <c r="F2156" s="17">
        <v>1</v>
      </c>
      <c r="G2156" s="18">
        <v>0</v>
      </c>
      <c r="H2156" s="18">
        <v>0</v>
      </c>
      <c r="I2156" s="18">
        <v>0</v>
      </c>
      <c r="J2156" s="15">
        <f t="shared" si="45"/>
        <v>1</v>
      </c>
      <c r="K2156" s="14"/>
      <c r="L2156" s="14"/>
      <c r="M2156" s="14"/>
    </row>
    <row r="2157" spans="1:13" x14ac:dyDescent="0.3">
      <c r="A2157" s="14"/>
      <c r="B2157" s="14"/>
      <c r="C2157" s="13" t="s">
        <v>26</v>
      </c>
      <c r="D2157" s="26"/>
      <c r="E2157" s="13" t="s">
        <v>1358</v>
      </c>
      <c r="F2157" s="17">
        <v>1</v>
      </c>
      <c r="G2157" s="18">
        <v>0</v>
      </c>
      <c r="H2157" s="18">
        <v>0</v>
      </c>
      <c r="I2157" s="18">
        <v>0</v>
      </c>
      <c r="J2157" s="15">
        <f t="shared" si="45"/>
        <v>1</v>
      </c>
      <c r="K2157" s="14"/>
      <c r="L2157" s="14"/>
      <c r="M2157" s="14"/>
    </row>
    <row r="2158" spans="1:13" x14ac:dyDescent="0.3">
      <c r="A2158" s="14"/>
      <c r="B2158" s="14"/>
      <c r="C2158" s="13" t="s">
        <v>26</v>
      </c>
      <c r="D2158" s="26"/>
      <c r="E2158" s="13" t="s">
        <v>191</v>
      </c>
      <c r="F2158" s="17">
        <v>1</v>
      </c>
      <c r="G2158" s="18">
        <v>0</v>
      </c>
      <c r="H2158" s="18">
        <v>0</v>
      </c>
      <c r="I2158" s="18">
        <v>0</v>
      </c>
      <c r="J2158" s="15">
        <f t="shared" si="45"/>
        <v>1</v>
      </c>
      <c r="K2158" s="14"/>
      <c r="L2158" s="14"/>
      <c r="M2158" s="14"/>
    </row>
    <row r="2159" spans="1:13" x14ac:dyDescent="0.3">
      <c r="A2159" s="14"/>
      <c r="B2159" s="14"/>
      <c r="C2159" s="14"/>
      <c r="D2159" s="26"/>
      <c r="E2159" s="14"/>
      <c r="F2159" s="14"/>
      <c r="G2159" s="14"/>
      <c r="H2159" s="14"/>
      <c r="I2159" s="14"/>
      <c r="J2159" s="19" t="s">
        <v>1430</v>
      </c>
      <c r="K2159" s="20">
        <f>SUM(J2152:J2158)*1</f>
        <v>7</v>
      </c>
      <c r="L2159" s="18">
        <v>251.73</v>
      </c>
      <c r="M2159" s="20">
        <f>ROUND(K2159*L2159,2)</f>
        <v>1762.11</v>
      </c>
    </row>
    <row r="2160" spans="1:13" ht="1.05" customHeight="1" x14ac:dyDescent="0.3">
      <c r="A2160" s="21"/>
      <c r="B2160" s="21"/>
      <c r="C2160" s="21"/>
      <c r="D2160" s="27"/>
      <c r="E2160" s="21"/>
      <c r="F2160" s="21"/>
      <c r="G2160" s="21"/>
      <c r="H2160" s="21"/>
      <c r="I2160" s="21"/>
      <c r="J2160" s="21"/>
      <c r="K2160" s="21"/>
      <c r="L2160" s="21"/>
      <c r="M2160" s="21"/>
    </row>
    <row r="2161" spans="1:13" x14ac:dyDescent="0.3">
      <c r="A2161" s="12" t="s">
        <v>1431</v>
      </c>
      <c r="B2161" s="13" t="s">
        <v>22</v>
      </c>
      <c r="C2161" s="13" t="s">
        <v>217</v>
      </c>
      <c r="D2161" s="16" t="s">
        <v>1432</v>
      </c>
      <c r="E2161" s="14"/>
      <c r="F2161" s="14"/>
      <c r="G2161" s="14"/>
      <c r="H2161" s="14"/>
      <c r="I2161" s="14"/>
      <c r="J2161" s="14"/>
      <c r="K2161" s="15">
        <f>K2164</f>
        <v>1</v>
      </c>
      <c r="L2161" s="15">
        <f>L2164</f>
        <v>5532.17</v>
      </c>
      <c r="M2161" s="15">
        <f>M2164</f>
        <v>5532.17</v>
      </c>
    </row>
    <row r="2162" spans="1:13" ht="205.2" x14ac:dyDescent="0.3">
      <c r="A2162" s="14"/>
      <c r="B2162" s="14"/>
      <c r="C2162" s="14"/>
      <c r="D2162" s="16" t="s">
        <v>1433</v>
      </c>
      <c r="E2162" s="14"/>
      <c r="F2162" s="14"/>
      <c r="G2162" s="14"/>
      <c r="H2162" s="14"/>
      <c r="I2162" s="14"/>
      <c r="J2162" s="14"/>
      <c r="K2162" s="14"/>
      <c r="L2162" s="14"/>
      <c r="M2162" s="14"/>
    </row>
    <row r="2163" spans="1:13" x14ac:dyDescent="0.3">
      <c r="A2163" s="14"/>
      <c r="B2163" s="14"/>
      <c r="C2163" s="13" t="s">
        <v>26</v>
      </c>
      <c r="D2163" s="26"/>
      <c r="E2163" s="13" t="s">
        <v>1386</v>
      </c>
      <c r="F2163" s="17">
        <v>1</v>
      </c>
      <c r="G2163" s="18">
        <v>0</v>
      </c>
      <c r="H2163" s="18">
        <v>0</v>
      </c>
      <c r="I2163" s="18">
        <v>0</v>
      </c>
      <c r="J2163" s="15">
        <f>OR(F2163&lt;&gt;0,G2163&lt;&gt;0,H2163&lt;&gt;0,I2163&lt;&gt;0)*(F2163 + (F2163 = 0))*(G2163 + (G2163 = 0))*(H2163 + (H2163 = 0))*(I2163 + (I2163 = 0))</f>
        <v>1</v>
      </c>
      <c r="K2163" s="14"/>
      <c r="L2163" s="14"/>
      <c r="M2163" s="14"/>
    </row>
    <row r="2164" spans="1:13" x14ac:dyDescent="0.3">
      <c r="A2164" s="14"/>
      <c r="B2164" s="14"/>
      <c r="C2164" s="14"/>
      <c r="D2164" s="26"/>
      <c r="E2164" s="14"/>
      <c r="F2164" s="14"/>
      <c r="G2164" s="14"/>
      <c r="H2164" s="14"/>
      <c r="I2164" s="14"/>
      <c r="J2164" s="19" t="s">
        <v>1434</v>
      </c>
      <c r="K2164" s="20">
        <f>J2163*1</f>
        <v>1</v>
      </c>
      <c r="L2164" s="18">
        <v>5532.17</v>
      </c>
      <c r="M2164" s="20">
        <f>ROUND(K2164*L2164,2)</f>
        <v>5532.17</v>
      </c>
    </row>
    <row r="2165" spans="1:13" ht="1.05" customHeight="1" x14ac:dyDescent="0.3">
      <c r="A2165" s="21"/>
      <c r="B2165" s="21"/>
      <c r="C2165" s="21"/>
      <c r="D2165" s="27"/>
      <c r="E2165" s="21"/>
      <c r="F2165" s="21"/>
      <c r="G2165" s="21"/>
      <c r="H2165" s="21"/>
      <c r="I2165" s="21"/>
      <c r="J2165" s="21"/>
      <c r="K2165" s="21"/>
      <c r="L2165" s="21"/>
      <c r="M2165" s="21"/>
    </row>
    <row r="2166" spans="1:13" x14ac:dyDescent="0.3">
      <c r="A2166" s="12" t="s">
        <v>1435</v>
      </c>
      <c r="B2166" s="13" t="s">
        <v>22</v>
      </c>
      <c r="C2166" s="13" t="s">
        <v>217</v>
      </c>
      <c r="D2166" s="16" t="s">
        <v>1436</v>
      </c>
      <c r="E2166" s="14"/>
      <c r="F2166" s="14"/>
      <c r="G2166" s="14"/>
      <c r="H2166" s="14"/>
      <c r="I2166" s="14"/>
      <c r="J2166" s="14"/>
      <c r="K2166" s="15">
        <f>K2169</f>
        <v>1</v>
      </c>
      <c r="L2166" s="15">
        <f>L2169</f>
        <v>6428.86</v>
      </c>
      <c r="M2166" s="15">
        <f>M2169</f>
        <v>6428.86</v>
      </c>
    </row>
    <row r="2167" spans="1:13" ht="205.2" x14ac:dyDescent="0.3">
      <c r="A2167" s="14"/>
      <c r="B2167" s="14"/>
      <c r="C2167" s="14"/>
      <c r="D2167" s="16" t="s">
        <v>1437</v>
      </c>
      <c r="E2167" s="14"/>
      <c r="F2167" s="14"/>
      <c r="G2167" s="14"/>
      <c r="H2167" s="14"/>
      <c r="I2167" s="14"/>
      <c r="J2167" s="14"/>
      <c r="K2167" s="14"/>
      <c r="L2167" s="14"/>
      <c r="M2167" s="14"/>
    </row>
    <row r="2168" spans="1:13" x14ac:dyDescent="0.3">
      <c r="A2168" s="14"/>
      <c r="B2168" s="14"/>
      <c r="C2168" s="13" t="s">
        <v>26</v>
      </c>
      <c r="D2168" s="26"/>
      <c r="E2168" s="13" t="s">
        <v>17</v>
      </c>
      <c r="F2168" s="17">
        <v>1</v>
      </c>
      <c r="G2168" s="18">
        <v>0</v>
      </c>
      <c r="H2168" s="18">
        <v>0</v>
      </c>
      <c r="I2168" s="18">
        <v>0</v>
      </c>
      <c r="J2168" s="15">
        <f>OR(F2168&lt;&gt;0,G2168&lt;&gt;0,H2168&lt;&gt;0,I2168&lt;&gt;0)*(F2168 + (F2168 = 0))*(G2168 + (G2168 = 0))*(H2168 + (H2168 = 0))*(I2168 + (I2168 = 0))</f>
        <v>1</v>
      </c>
      <c r="K2168" s="14"/>
      <c r="L2168" s="14"/>
      <c r="M2168" s="14"/>
    </row>
    <row r="2169" spans="1:13" x14ac:dyDescent="0.3">
      <c r="A2169" s="14"/>
      <c r="B2169" s="14"/>
      <c r="C2169" s="14"/>
      <c r="D2169" s="26"/>
      <c r="E2169" s="14"/>
      <c r="F2169" s="14"/>
      <c r="G2169" s="14"/>
      <c r="H2169" s="14"/>
      <c r="I2169" s="14"/>
      <c r="J2169" s="19" t="s">
        <v>1438</v>
      </c>
      <c r="K2169" s="20">
        <f>J2168*1</f>
        <v>1</v>
      </c>
      <c r="L2169" s="18">
        <v>6428.86</v>
      </c>
      <c r="M2169" s="20">
        <f>ROUND(K2169*L2169,2)</f>
        <v>6428.86</v>
      </c>
    </row>
    <row r="2170" spans="1:13" ht="1.05" customHeight="1" x14ac:dyDescent="0.3">
      <c r="A2170" s="21"/>
      <c r="B2170" s="21"/>
      <c r="C2170" s="21"/>
      <c r="D2170" s="27"/>
      <c r="E2170" s="21"/>
      <c r="F2170" s="21"/>
      <c r="G2170" s="21"/>
      <c r="H2170" s="21"/>
      <c r="I2170" s="21"/>
      <c r="J2170" s="21"/>
      <c r="K2170" s="21"/>
      <c r="L2170" s="21"/>
      <c r="M2170" s="21"/>
    </row>
    <row r="2171" spans="1:13" ht="21.6" x14ac:dyDescent="0.3">
      <c r="A2171" s="12" t="s">
        <v>1439</v>
      </c>
      <c r="B2171" s="13" t="s">
        <v>22</v>
      </c>
      <c r="C2171" s="13" t="s">
        <v>48</v>
      </c>
      <c r="D2171" s="16" t="s">
        <v>1440</v>
      </c>
      <c r="E2171" s="14"/>
      <c r="F2171" s="14"/>
      <c r="G2171" s="14"/>
      <c r="H2171" s="14"/>
      <c r="I2171" s="14"/>
      <c r="J2171" s="14"/>
      <c r="K2171" s="15">
        <f>K2174</f>
        <v>0</v>
      </c>
      <c r="L2171" s="15">
        <f>L2174</f>
        <v>0</v>
      </c>
      <c r="M2171" s="15">
        <f>M2174</f>
        <v>0</v>
      </c>
    </row>
    <row r="2172" spans="1:13" ht="409.6" x14ac:dyDescent="0.3">
      <c r="A2172" s="14"/>
      <c r="B2172" s="14"/>
      <c r="C2172" s="14"/>
      <c r="D2172" s="16" t="s">
        <v>1441</v>
      </c>
      <c r="E2172" s="14"/>
      <c r="F2172" s="14"/>
      <c r="G2172" s="14"/>
      <c r="H2172" s="14"/>
      <c r="I2172" s="14"/>
      <c r="J2172" s="14"/>
      <c r="K2172" s="14"/>
      <c r="L2172" s="14"/>
      <c r="M2172" s="14"/>
    </row>
    <row r="2173" spans="1:13" x14ac:dyDescent="0.3">
      <c r="A2173" s="14"/>
      <c r="B2173" s="14"/>
      <c r="C2173" s="13" t="s">
        <v>26</v>
      </c>
      <c r="D2173" s="26"/>
      <c r="E2173" s="13" t="s">
        <v>1442</v>
      </c>
      <c r="F2173" s="17"/>
      <c r="G2173" s="18"/>
      <c r="H2173" s="18"/>
      <c r="I2173" s="18"/>
      <c r="J2173" s="15">
        <f>OR(F2173&lt;&gt;0,G2173&lt;&gt;0,H2173&lt;&gt;0,I2173&lt;&gt;0)*(F2173 + (F2173 = 0))*(G2173 + (G2173 = 0))*(H2173 + (H2173 = 0))*(I2173 + (I2173 = 0))</f>
        <v>0</v>
      </c>
      <c r="K2173" s="14"/>
      <c r="L2173" s="14"/>
      <c r="M2173" s="14"/>
    </row>
    <row r="2174" spans="1:13" x14ac:dyDescent="0.3">
      <c r="A2174" s="14"/>
      <c r="B2174" s="14"/>
      <c r="C2174" s="14"/>
      <c r="D2174" s="26"/>
      <c r="E2174" s="14"/>
      <c r="F2174" s="14"/>
      <c r="G2174" s="14"/>
      <c r="H2174" s="14"/>
      <c r="I2174" s="14"/>
      <c r="J2174" s="19" t="s">
        <v>1443</v>
      </c>
      <c r="K2174" s="20">
        <f>J2173*1</f>
        <v>0</v>
      </c>
      <c r="L2174" s="18">
        <v>0</v>
      </c>
      <c r="M2174" s="20">
        <f>ROUND(K2174*L2174,2)</f>
        <v>0</v>
      </c>
    </row>
    <row r="2175" spans="1:13" ht="1.05" customHeight="1" x14ac:dyDescent="0.3">
      <c r="A2175" s="21"/>
      <c r="B2175" s="21"/>
      <c r="C2175" s="21"/>
      <c r="D2175" s="27"/>
      <c r="E2175" s="21"/>
      <c r="F2175" s="21"/>
      <c r="G2175" s="21"/>
      <c r="H2175" s="21"/>
      <c r="I2175" s="21"/>
      <c r="J2175" s="21"/>
      <c r="K2175" s="21"/>
      <c r="L2175" s="21"/>
      <c r="M2175" s="21"/>
    </row>
    <row r="2176" spans="1:13" x14ac:dyDescent="0.3">
      <c r="A2176" s="12" t="s">
        <v>1444</v>
      </c>
      <c r="B2176" s="13" t="s">
        <v>22</v>
      </c>
      <c r="C2176" s="13" t="s">
        <v>203</v>
      </c>
      <c r="D2176" s="16" t="s">
        <v>1445</v>
      </c>
      <c r="E2176" s="14"/>
      <c r="F2176" s="14"/>
      <c r="G2176" s="14"/>
      <c r="H2176" s="14"/>
      <c r="I2176" s="14"/>
      <c r="J2176" s="14"/>
      <c r="K2176" s="15">
        <f>K2179</f>
        <v>160</v>
      </c>
      <c r="L2176" s="15">
        <f>L2179</f>
        <v>9.25</v>
      </c>
      <c r="M2176" s="15">
        <f>M2179</f>
        <v>1480</v>
      </c>
    </row>
    <row r="2177" spans="1:13" ht="86.4" x14ac:dyDescent="0.3">
      <c r="A2177" s="14"/>
      <c r="B2177" s="14"/>
      <c r="C2177" s="14"/>
      <c r="D2177" s="16" t="s">
        <v>1446</v>
      </c>
      <c r="E2177" s="14"/>
      <c r="F2177" s="14"/>
      <c r="G2177" s="14"/>
      <c r="H2177" s="14"/>
      <c r="I2177" s="14"/>
      <c r="J2177" s="14"/>
      <c r="K2177" s="14"/>
      <c r="L2177" s="14"/>
      <c r="M2177" s="14"/>
    </row>
    <row r="2178" spans="1:13" x14ac:dyDescent="0.3">
      <c r="A2178" s="14"/>
      <c r="B2178" s="14"/>
      <c r="C2178" s="13" t="s">
        <v>26</v>
      </c>
      <c r="D2178" s="26"/>
      <c r="E2178" s="13" t="s">
        <v>17</v>
      </c>
      <c r="F2178" s="17">
        <v>160</v>
      </c>
      <c r="G2178" s="18">
        <v>0</v>
      </c>
      <c r="H2178" s="18">
        <v>0</v>
      </c>
      <c r="I2178" s="18">
        <v>0</v>
      </c>
      <c r="J2178" s="15">
        <f>OR(F2178&lt;&gt;0,G2178&lt;&gt;0,H2178&lt;&gt;0,I2178&lt;&gt;0)*(F2178 + (F2178 = 0))*(G2178 + (G2178 = 0))*(H2178 + (H2178 = 0))*(I2178 + (I2178 = 0))</f>
        <v>160</v>
      </c>
      <c r="K2178" s="14"/>
      <c r="L2178" s="14"/>
      <c r="M2178" s="14"/>
    </row>
    <row r="2179" spans="1:13" x14ac:dyDescent="0.3">
      <c r="A2179" s="14"/>
      <c r="B2179" s="14"/>
      <c r="C2179" s="14"/>
      <c r="D2179" s="26"/>
      <c r="E2179" s="14"/>
      <c r="F2179" s="14"/>
      <c r="G2179" s="14"/>
      <c r="H2179" s="14"/>
      <c r="I2179" s="14"/>
      <c r="J2179" s="19" t="s">
        <v>1447</v>
      </c>
      <c r="K2179" s="20">
        <f>J2178*1</f>
        <v>160</v>
      </c>
      <c r="L2179" s="18">
        <v>9.25</v>
      </c>
      <c r="M2179" s="20">
        <f>ROUND(K2179*L2179,2)</f>
        <v>1480</v>
      </c>
    </row>
    <row r="2180" spans="1:13" ht="1.05" customHeight="1" x14ac:dyDescent="0.3">
      <c r="A2180" s="21"/>
      <c r="B2180" s="21"/>
      <c r="C2180" s="21"/>
      <c r="D2180" s="27"/>
      <c r="E2180" s="21"/>
      <c r="F2180" s="21"/>
      <c r="G2180" s="21"/>
      <c r="H2180" s="21"/>
      <c r="I2180" s="21"/>
      <c r="J2180" s="21"/>
      <c r="K2180" s="21"/>
      <c r="L2180" s="21"/>
      <c r="M2180" s="21"/>
    </row>
    <row r="2181" spans="1:13" x14ac:dyDescent="0.3">
      <c r="A2181" s="14"/>
      <c r="B2181" s="14"/>
      <c r="C2181" s="14"/>
      <c r="D2181" s="26"/>
      <c r="E2181" s="14"/>
      <c r="F2181" s="14"/>
      <c r="G2181" s="14"/>
      <c r="H2181" s="14"/>
      <c r="I2181" s="14"/>
      <c r="J2181" s="19" t="s">
        <v>1448</v>
      </c>
      <c r="K2181" s="18">
        <v>1</v>
      </c>
      <c r="L2181" s="20">
        <f>M2046+M2052+M2056+M2061+M2069+M2074+M2079+M2087+M2093+M2099+M2104+M2110+M2116+M2121+M2127+M2133+M2139+M2145+M2150+M2161+M2166+M2171+M2176</f>
        <v>134520.98000000001</v>
      </c>
      <c r="M2181" s="20">
        <f>ROUND(K2181*L2181,2)</f>
        <v>134520.98000000001</v>
      </c>
    </row>
    <row r="2182" spans="1:13" ht="1.05" customHeight="1" x14ac:dyDescent="0.3">
      <c r="A2182" s="21"/>
      <c r="B2182" s="21"/>
      <c r="C2182" s="21"/>
      <c r="D2182" s="27"/>
      <c r="E2182" s="21"/>
      <c r="F2182" s="21"/>
      <c r="G2182" s="21"/>
      <c r="H2182" s="21"/>
      <c r="I2182" s="21"/>
      <c r="J2182" s="21"/>
      <c r="K2182" s="21"/>
      <c r="L2182" s="21"/>
      <c r="M2182" s="21"/>
    </row>
    <row r="2183" spans="1:13" x14ac:dyDescent="0.3">
      <c r="A2183" s="9" t="s">
        <v>1449</v>
      </c>
      <c r="B2183" s="9" t="s">
        <v>16</v>
      </c>
      <c r="C2183" s="9" t="s">
        <v>17</v>
      </c>
      <c r="D2183" s="25" t="s">
        <v>1450</v>
      </c>
      <c r="E2183" s="10"/>
      <c r="F2183" s="10"/>
      <c r="G2183" s="10"/>
      <c r="H2183" s="10"/>
      <c r="I2183" s="10"/>
      <c r="J2183" s="10"/>
      <c r="K2183" s="11">
        <f>K2211</f>
        <v>1</v>
      </c>
      <c r="L2183" s="11">
        <f>L2211</f>
        <v>7823.12</v>
      </c>
      <c r="M2183" s="11">
        <f>M2211</f>
        <v>7823.12</v>
      </c>
    </row>
    <row r="2184" spans="1:13" ht="21.6" x14ac:dyDescent="0.3">
      <c r="A2184" s="12" t="s">
        <v>1451</v>
      </c>
      <c r="B2184" s="13" t="s">
        <v>22</v>
      </c>
      <c r="C2184" s="13" t="s">
        <v>203</v>
      </c>
      <c r="D2184" s="16" t="s">
        <v>1452</v>
      </c>
      <c r="E2184" s="14"/>
      <c r="F2184" s="14"/>
      <c r="G2184" s="14"/>
      <c r="H2184" s="14"/>
      <c r="I2184" s="14"/>
      <c r="J2184" s="14"/>
      <c r="K2184" s="15">
        <f>K2193</f>
        <v>18</v>
      </c>
      <c r="L2184" s="15">
        <f>L2193</f>
        <v>27.84</v>
      </c>
      <c r="M2184" s="15">
        <f>M2193</f>
        <v>501.12</v>
      </c>
    </row>
    <row r="2185" spans="1:13" ht="140.4" x14ac:dyDescent="0.3">
      <c r="A2185" s="14"/>
      <c r="B2185" s="14"/>
      <c r="C2185" s="14"/>
      <c r="D2185" s="16" t="s">
        <v>1453</v>
      </c>
      <c r="E2185" s="14"/>
      <c r="F2185" s="14"/>
      <c r="G2185" s="14"/>
      <c r="H2185" s="14"/>
      <c r="I2185" s="14"/>
      <c r="J2185" s="14"/>
      <c r="K2185" s="14"/>
      <c r="L2185" s="14"/>
      <c r="M2185" s="14"/>
    </row>
    <row r="2186" spans="1:13" x14ac:dyDescent="0.3">
      <c r="A2186" s="14"/>
      <c r="B2186" s="14"/>
      <c r="C2186" s="13" t="s">
        <v>26</v>
      </c>
      <c r="D2186" s="26"/>
      <c r="E2186" s="13" t="s">
        <v>1454</v>
      </c>
      <c r="F2186" s="17"/>
      <c r="G2186" s="18"/>
      <c r="H2186" s="18"/>
      <c r="I2186" s="18"/>
      <c r="J2186" s="15">
        <f t="shared" ref="J2186:J2192" si="46">OR(F2186&lt;&gt;0,G2186&lt;&gt;0,H2186&lt;&gt;0,I2186&lt;&gt;0)*(F2186 + (F2186 = 0))*(G2186 + (G2186 = 0))*(H2186 + (H2186 = 0))*(I2186 + (I2186 = 0))</f>
        <v>0</v>
      </c>
      <c r="K2186" s="14"/>
      <c r="L2186" s="14"/>
      <c r="M2186" s="14"/>
    </row>
    <row r="2187" spans="1:13" x14ac:dyDescent="0.3">
      <c r="A2187" s="14"/>
      <c r="B2187" s="14"/>
      <c r="C2187" s="13" t="s">
        <v>26</v>
      </c>
      <c r="D2187" s="26"/>
      <c r="E2187" s="13" t="s">
        <v>1455</v>
      </c>
      <c r="F2187" s="17">
        <v>5</v>
      </c>
      <c r="G2187" s="18">
        <v>0</v>
      </c>
      <c r="H2187" s="18">
        <v>0</v>
      </c>
      <c r="I2187" s="18">
        <v>0</v>
      </c>
      <c r="J2187" s="15">
        <f t="shared" si="46"/>
        <v>5</v>
      </c>
      <c r="K2187" s="14"/>
      <c r="L2187" s="14"/>
      <c r="M2187" s="14"/>
    </row>
    <row r="2188" spans="1:13" x14ac:dyDescent="0.3">
      <c r="A2188" s="14"/>
      <c r="B2188" s="14"/>
      <c r="C2188" s="13" t="s">
        <v>26</v>
      </c>
      <c r="D2188" s="26"/>
      <c r="E2188" s="13" t="s">
        <v>331</v>
      </c>
      <c r="F2188" s="17"/>
      <c r="G2188" s="18"/>
      <c r="H2188" s="18"/>
      <c r="I2188" s="18"/>
      <c r="J2188" s="15">
        <f t="shared" si="46"/>
        <v>0</v>
      </c>
      <c r="K2188" s="14"/>
      <c r="L2188" s="14"/>
      <c r="M2188" s="14"/>
    </row>
    <row r="2189" spans="1:13" x14ac:dyDescent="0.3">
      <c r="A2189" s="14"/>
      <c r="B2189" s="14"/>
      <c r="C2189" s="13" t="s">
        <v>26</v>
      </c>
      <c r="D2189" s="26"/>
      <c r="E2189" s="13" t="s">
        <v>334</v>
      </c>
      <c r="F2189" s="17">
        <v>11</v>
      </c>
      <c r="G2189" s="18">
        <v>0</v>
      </c>
      <c r="H2189" s="18">
        <v>0</v>
      </c>
      <c r="I2189" s="18">
        <v>0</v>
      </c>
      <c r="J2189" s="15">
        <f t="shared" si="46"/>
        <v>11</v>
      </c>
      <c r="K2189" s="14"/>
      <c r="L2189" s="14"/>
      <c r="M2189" s="14"/>
    </row>
    <row r="2190" spans="1:13" x14ac:dyDescent="0.3">
      <c r="A2190" s="14"/>
      <c r="B2190" s="14"/>
      <c r="C2190" s="13" t="s">
        <v>26</v>
      </c>
      <c r="D2190" s="26"/>
      <c r="E2190" s="13" t="s">
        <v>1456</v>
      </c>
      <c r="F2190" s="17"/>
      <c r="G2190" s="18"/>
      <c r="H2190" s="18"/>
      <c r="I2190" s="18"/>
      <c r="J2190" s="15">
        <f t="shared" si="46"/>
        <v>0</v>
      </c>
      <c r="K2190" s="14"/>
      <c r="L2190" s="14"/>
      <c r="M2190" s="14"/>
    </row>
    <row r="2191" spans="1:13" x14ac:dyDescent="0.3">
      <c r="A2191" s="14"/>
      <c r="B2191" s="14"/>
      <c r="C2191" s="13" t="s">
        <v>26</v>
      </c>
      <c r="D2191" s="26"/>
      <c r="E2191" s="13" t="s">
        <v>1427</v>
      </c>
      <c r="F2191" s="17">
        <v>2</v>
      </c>
      <c r="G2191" s="18">
        <v>0</v>
      </c>
      <c r="H2191" s="18">
        <v>0</v>
      </c>
      <c r="I2191" s="18">
        <v>0</v>
      </c>
      <c r="J2191" s="15">
        <f t="shared" si="46"/>
        <v>2</v>
      </c>
      <c r="K2191" s="14"/>
      <c r="L2191" s="14"/>
      <c r="M2191" s="14"/>
    </row>
    <row r="2192" spans="1:13" x14ac:dyDescent="0.3">
      <c r="A2192" s="14"/>
      <c r="B2192" s="14"/>
      <c r="C2192" s="13" t="s">
        <v>26</v>
      </c>
      <c r="D2192" s="26"/>
      <c r="E2192" s="13" t="s">
        <v>1358</v>
      </c>
      <c r="F2192" s="17"/>
      <c r="G2192" s="18"/>
      <c r="H2192" s="18"/>
      <c r="I2192" s="18"/>
      <c r="J2192" s="15">
        <f t="shared" si="46"/>
        <v>0</v>
      </c>
      <c r="K2192" s="14"/>
      <c r="L2192" s="14"/>
      <c r="M2192" s="14"/>
    </row>
    <row r="2193" spans="1:13" x14ac:dyDescent="0.3">
      <c r="A2193" s="14"/>
      <c r="B2193" s="14"/>
      <c r="C2193" s="14"/>
      <c r="D2193" s="26"/>
      <c r="E2193" s="14"/>
      <c r="F2193" s="14"/>
      <c r="G2193" s="14"/>
      <c r="H2193" s="14"/>
      <c r="I2193" s="14"/>
      <c r="J2193" s="19" t="s">
        <v>1457</v>
      </c>
      <c r="K2193" s="20">
        <f>SUM(J2186:J2192)*1</f>
        <v>18</v>
      </c>
      <c r="L2193" s="18">
        <v>27.84</v>
      </c>
      <c r="M2193" s="20">
        <f>ROUND(K2193*L2193,2)</f>
        <v>501.12</v>
      </c>
    </row>
    <row r="2194" spans="1:13" ht="1.05" customHeight="1" x14ac:dyDescent="0.3">
      <c r="A2194" s="21"/>
      <c r="B2194" s="21"/>
      <c r="C2194" s="21"/>
      <c r="D2194" s="27"/>
      <c r="E2194" s="21"/>
      <c r="F2194" s="21"/>
      <c r="G2194" s="21"/>
      <c r="H2194" s="21"/>
      <c r="I2194" s="21"/>
      <c r="J2194" s="21"/>
      <c r="K2194" s="21"/>
      <c r="L2194" s="21"/>
      <c r="M2194" s="21"/>
    </row>
    <row r="2195" spans="1:13" ht="21.6" x14ac:dyDescent="0.3">
      <c r="A2195" s="12" t="s">
        <v>1458</v>
      </c>
      <c r="B2195" s="13" t="s">
        <v>22</v>
      </c>
      <c r="C2195" s="13" t="s">
        <v>203</v>
      </c>
      <c r="D2195" s="16" t="s">
        <v>1459</v>
      </c>
      <c r="E2195" s="14"/>
      <c r="F2195" s="14"/>
      <c r="G2195" s="14"/>
      <c r="H2195" s="14"/>
      <c r="I2195" s="14"/>
      <c r="J2195" s="14"/>
      <c r="K2195" s="15">
        <f>K2204</f>
        <v>147</v>
      </c>
      <c r="L2195" s="15">
        <f>L2204</f>
        <v>33.799999999999997</v>
      </c>
      <c r="M2195" s="15">
        <f>M2204</f>
        <v>4968.6000000000004</v>
      </c>
    </row>
    <row r="2196" spans="1:13" ht="140.4" x14ac:dyDescent="0.3">
      <c r="A2196" s="14"/>
      <c r="B2196" s="14"/>
      <c r="C2196" s="14"/>
      <c r="D2196" s="16" t="s">
        <v>1460</v>
      </c>
      <c r="E2196" s="14"/>
      <c r="F2196" s="14"/>
      <c r="G2196" s="14"/>
      <c r="H2196" s="14"/>
      <c r="I2196" s="14"/>
      <c r="J2196" s="14"/>
      <c r="K2196" s="14"/>
      <c r="L2196" s="14"/>
      <c r="M2196" s="14"/>
    </row>
    <row r="2197" spans="1:13" x14ac:dyDescent="0.3">
      <c r="A2197" s="14"/>
      <c r="B2197" s="14"/>
      <c r="C2197" s="13" t="s">
        <v>26</v>
      </c>
      <c r="D2197" s="26"/>
      <c r="E2197" s="13" t="s">
        <v>1454</v>
      </c>
      <c r="F2197" s="17">
        <v>40</v>
      </c>
      <c r="G2197" s="18">
        <v>0</v>
      </c>
      <c r="H2197" s="18">
        <v>0</v>
      </c>
      <c r="I2197" s="18">
        <v>0</v>
      </c>
      <c r="J2197" s="15">
        <f t="shared" ref="J2197:J2203" si="47">OR(F2197&lt;&gt;0,G2197&lt;&gt;0,H2197&lt;&gt;0,I2197&lt;&gt;0)*(F2197 + (F2197 = 0))*(G2197 + (G2197 = 0))*(H2197 + (H2197 = 0))*(I2197 + (I2197 = 0))</f>
        <v>40</v>
      </c>
      <c r="K2197" s="14"/>
      <c r="L2197" s="14"/>
      <c r="M2197" s="14"/>
    </row>
    <row r="2198" spans="1:13" x14ac:dyDescent="0.3">
      <c r="A2198" s="14"/>
      <c r="B2198" s="14"/>
      <c r="C2198" s="13" t="s">
        <v>26</v>
      </c>
      <c r="D2198" s="26"/>
      <c r="E2198" s="13" t="s">
        <v>334</v>
      </c>
      <c r="F2198" s="17">
        <v>9</v>
      </c>
      <c r="G2198" s="18">
        <v>0</v>
      </c>
      <c r="H2198" s="18">
        <v>0</v>
      </c>
      <c r="I2198" s="18">
        <v>0</v>
      </c>
      <c r="J2198" s="15">
        <f t="shared" si="47"/>
        <v>9</v>
      </c>
      <c r="K2198" s="14"/>
      <c r="L2198" s="14"/>
      <c r="M2198" s="14"/>
    </row>
    <row r="2199" spans="1:13" x14ac:dyDescent="0.3">
      <c r="A2199" s="14"/>
      <c r="B2199" s="14"/>
      <c r="C2199" s="13" t="s">
        <v>26</v>
      </c>
      <c r="D2199" s="26"/>
      <c r="E2199" s="13" t="s">
        <v>1455</v>
      </c>
      <c r="F2199" s="17"/>
      <c r="G2199" s="18"/>
      <c r="H2199" s="18"/>
      <c r="I2199" s="18"/>
      <c r="J2199" s="15">
        <f t="shared" si="47"/>
        <v>0</v>
      </c>
      <c r="K2199" s="14"/>
      <c r="L2199" s="14"/>
      <c r="M2199" s="14"/>
    </row>
    <row r="2200" spans="1:13" x14ac:dyDescent="0.3">
      <c r="A2200" s="14"/>
      <c r="B2200" s="14"/>
      <c r="C2200" s="13" t="s">
        <v>26</v>
      </c>
      <c r="D2200" s="26"/>
      <c r="E2200" s="13" t="s">
        <v>331</v>
      </c>
      <c r="F2200" s="17">
        <v>43</v>
      </c>
      <c r="G2200" s="18">
        <v>0</v>
      </c>
      <c r="H2200" s="18">
        <v>0</v>
      </c>
      <c r="I2200" s="18">
        <v>0</v>
      </c>
      <c r="J2200" s="15">
        <f t="shared" si="47"/>
        <v>43</v>
      </c>
      <c r="K2200" s="14"/>
      <c r="L2200" s="14"/>
      <c r="M2200" s="14"/>
    </row>
    <row r="2201" spans="1:13" x14ac:dyDescent="0.3">
      <c r="A2201" s="14"/>
      <c r="B2201" s="14"/>
      <c r="C2201" s="13" t="s">
        <v>26</v>
      </c>
      <c r="D2201" s="26"/>
      <c r="E2201" s="13" t="s">
        <v>1456</v>
      </c>
      <c r="F2201" s="17">
        <v>30</v>
      </c>
      <c r="G2201" s="18">
        <v>0</v>
      </c>
      <c r="H2201" s="18">
        <v>0</v>
      </c>
      <c r="I2201" s="18">
        <v>0</v>
      </c>
      <c r="J2201" s="15">
        <f t="shared" si="47"/>
        <v>30</v>
      </c>
      <c r="K2201" s="14"/>
      <c r="L2201" s="14"/>
      <c r="M2201" s="14"/>
    </row>
    <row r="2202" spans="1:13" x14ac:dyDescent="0.3">
      <c r="A2202" s="14"/>
      <c r="B2202" s="14"/>
      <c r="C2202" s="13" t="s">
        <v>26</v>
      </c>
      <c r="D2202" s="26"/>
      <c r="E2202" s="13" t="s">
        <v>1358</v>
      </c>
      <c r="F2202" s="17">
        <v>11</v>
      </c>
      <c r="G2202" s="18">
        <v>0</v>
      </c>
      <c r="H2202" s="18">
        <v>0</v>
      </c>
      <c r="I2202" s="18">
        <v>0</v>
      </c>
      <c r="J2202" s="15">
        <f t="shared" si="47"/>
        <v>11</v>
      </c>
      <c r="K2202" s="14"/>
      <c r="L2202" s="14"/>
      <c r="M2202" s="14"/>
    </row>
    <row r="2203" spans="1:13" x14ac:dyDescent="0.3">
      <c r="A2203" s="14"/>
      <c r="B2203" s="14"/>
      <c r="C2203" s="13" t="s">
        <v>26</v>
      </c>
      <c r="D2203" s="26"/>
      <c r="E2203" s="13" t="s">
        <v>1461</v>
      </c>
      <c r="F2203" s="17">
        <v>14</v>
      </c>
      <c r="G2203" s="18">
        <v>0</v>
      </c>
      <c r="H2203" s="18">
        <v>0</v>
      </c>
      <c r="I2203" s="18">
        <v>0</v>
      </c>
      <c r="J2203" s="15">
        <f t="shared" si="47"/>
        <v>14</v>
      </c>
      <c r="K2203" s="14"/>
      <c r="L2203" s="14"/>
      <c r="M2203" s="14"/>
    </row>
    <row r="2204" spans="1:13" x14ac:dyDescent="0.3">
      <c r="A2204" s="14"/>
      <c r="B2204" s="14"/>
      <c r="C2204" s="14"/>
      <c r="D2204" s="26"/>
      <c r="E2204" s="14"/>
      <c r="F2204" s="14"/>
      <c r="G2204" s="14"/>
      <c r="H2204" s="14"/>
      <c r="I2204" s="14"/>
      <c r="J2204" s="19" t="s">
        <v>1462</v>
      </c>
      <c r="K2204" s="20">
        <f>SUM(J2197:J2203)*1</f>
        <v>147</v>
      </c>
      <c r="L2204" s="18">
        <v>33.799999999999997</v>
      </c>
      <c r="M2204" s="20">
        <f>ROUND(K2204*L2204,2)</f>
        <v>4968.6000000000004</v>
      </c>
    </row>
    <row r="2205" spans="1:13" ht="1.05" customHeight="1" x14ac:dyDescent="0.3">
      <c r="A2205" s="21"/>
      <c r="B2205" s="21"/>
      <c r="C2205" s="21"/>
      <c r="D2205" s="27"/>
      <c r="E2205" s="21"/>
      <c r="F2205" s="21"/>
      <c r="G2205" s="21"/>
      <c r="H2205" s="21"/>
      <c r="I2205" s="21"/>
      <c r="J2205" s="21"/>
      <c r="K2205" s="21"/>
      <c r="L2205" s="21"/>
      <c r="M2205" s="21"/>
    </row>
    <row r="2206" spans="1:13" x14ac:dyDescent="0.3">
      <c r="A2206" s="12" t="s">
        <v>1463</v>
      </c>
      <c r="B2206" s="13" t="s">
        <v>22</v>
      </c>
      <c r="C2206" s="13" t="s">
        <v>217</v>
      </c>
      <c r="D2206" s="16" t="s">
        <v>1464</v>
      </c>
      <c r="E2206" s="14"/>
      <c r="F2206" s="14"/>
      <c r="G2206" s="14"/>
      <c r="H2206" s="14"/>
      <c r="I2206" s="14"/>
      <c r="J2206" s="14"/>
      <c r="K2206" s="15">
        <f>K2209</f>
        <v>10</v>
      </c>
      <c r="L2206" s="15">
        <f>L2209</f>
        <v>235.34</v>
      </c>
      <c r="M2206" s="15">
        <f>M2209</f>
        <v>2353.4</v>
      </c>
    </row>
    <row r="2207" spans="1:13" ht="43.2" x14ac:dyDescent="0.3">
      <c r="A2207" s="14"/>
      <c r="B2207" s="14"/>
      <c r="C2207" s="14"/>
      <c r="D2207" s="16" t="s">
        <v>1465</v>
      </c>
      <c r="E2207" s="14"/>
      <c r="F2207" s="14"/>
      <c r="G2207" s="14"/>
      <c r="H2207" s="14"/>
      <c r="I2207" s="14"/>
      <c r="J2207" s="14"/>
      <c r="K2207" s="14"/>
      <c r="L2207" s="14"/>
      <c r="M2207" s="14"/>
    </row>
    <row r="2208" spans="1:13" x14ac:dyDescent="0.3">
      <c r="A2208" s="14"/>
      <c r="B2208" s="14"/>
      <c r="C2208" s="13" t="s">
        <v>26</v>
      </c>
      <c r="D2208" s="26"/>
      <c r="E2208" s="13" t="s">
        <v>17</v>
      </c>
      <c r="F2208" s="17">
        <v>10</v>
      </c>
      <c r="G2208" s="18">
        <v>0</v>
      </c>
      <c r="H2208" s="18">
        <v>0</v>
      </c>
      <c r="I2208" s="18">
        <v>0</v>
      </c>
      <c r="J2208" s="15">
        <f>OR(F2208&lt;&gt;0,G2208&lt;&gt;0,H2208&lt;&gt;0,I2208&lt;&gt;0)*(F2208 + (F2208 = 0))*(G2208 + (G2208 = 0))*(H2208 + (H2208 = 0))*(I2208 + (I2208 = 0))</f>
        <v>10</v>
      </c>
      <c r="K2208" s="14"/>
      <c r="L2208" s="14"/>
      <c r="M2208" s="14"/>
    </row>
    <row r="2209" spans="1:13" x14ac:dyDescent="0.3">
      <c r="A2209" s="14"/>
      <c r="B2209" s="14"/>
      <c r="C2209" s="14"/>
      <c r="D2209" s="26"/>
      <c r="E2209" s="14"/>
      <c r="F2209" s="14"/>
      <c r="G2209" s="14"/>
      <c r="H2209" s="14"/>
      <c r="I2209" s="14"/>
      <c r="J2209" s="19" t="s">
        <v>1466</v>
      </c>
      <c r="K2209" s="20">
        <f>J2208*1</f>
        <v>10</v>
      </c>
      <c r="L2209" s="18">
        <v>235.34</v>
      </c>
      <c r="M2209" s="20">
        <f>ROUND(K2209*L2209,2)</f>
        <v>2353.4</v>
      </c>
    </row>
    <row r="2210" spans="1:13" ht="1.05" customHeight="1" x14ac:dyDescent="0.3">
      <c r="A2210" s="21"/>
      <c r="B2210" s="21"/>
      <c r="C2210" s="21"/>
      <c r="D2210" s="27"/>
      <c r="E2210" s="21"/>
      <c r="F2210" s="21"/>
      <c r="G2210" s="21"/>
      <c r="H2210" s="21"/>
      <c r="I2210" s="21"/>
      <c r="J2210" s="21"/>
      <c r="K2210" s="21"/>
      <c r="L2210" s="21"/>
      <c r="M2210" s="21"/>
    </row>
    <row r="2211" spans="1:13" x14ac:dyDescent="0.3">
      <c r="A2211" s="14"/>
      <c r="B2211" s="14"/>
      <c r="C2211" s="14"/>
      <c r="D2211" s="26"/>
      <c r="E2211" s="14"/>
      <c r="F2211" s="14"/>
      <c r="G2211" s="14"/>
      <c r="H2211" s="14"/>
      <c r="I2211" s="14"/>
      <c r="J2211" s="19" t="s">
        <v>1467</v>
      </c>
      <c r="K2211" s="18">
        <v>1</v>
      </c>
      <c r="L2211" s="20">
        <f>M2184+M2195+M2206</f>
        <v>7823.12</v>
      </c>
      <c r="M2211" s="20">
        <f>ROUND(K2211*L2211,2)</f>
        <v>7823.12</v>
      </c>
    </row>
    <row r="2212" spans="1:13" ht="1.05" customHeight="1" x14ac:dyDescent="0.3">
      <c r="A2212" s="21"/>
      <c r="B2212" s="21"/>
      <c r="C2212" s="21"/>
      <c r="D2212" s="27"/>
      <c r="E2212" s="21"/>
      <c r="F2212" s="21"/>
      <c r="G2212" s="21"/>
      <c r="H2212" s="21"/>
      <c r="I2212" s="21"/>
      <c r="J2212" s="21"/>
      <c r="K2212" s="21"/>
      <c r="L2212" s="21"/>
      <c r="M2212" s="21"/>
    </row>
    <row r="2213" spans="1:13" x14ac:dyDescent="0.3">
      <c r="A2213" s="9" t="s">
        <v>1468</v>
      </c>
      <c r="B2213" s="9" t="s">
        <v>16</v>
      </c>
      <c r="C2213" s="9" t="s">
        <v>17</v>
      </c>
      <c r="D2213" s="25" t="s">
        <v>1469</v>
      </c>
      <c r="E2213" s="10"/>
      <c r="F2213" s="10"/>
      <c r="G2213" s="10"/>
      <c r="H2213" s="10"/>
      <c r="I2213" s="10"/>
      <c r="J2213" s="10"/>
      <c r="K2213" s="11">
        <f>K2244</f>
        <v>1</v>
      </c>
      <c r="L2213" s="11">
        <f>L2244</f>
        <v>31846.36</v>
      </c>
      <c r="M2213" s="11">
        <f>M2244</f>
        <v>31846.36</v>
      </c>
    </row>
    <row r="2214" spans="1:13" x14ac:dyDescent="0.3">
      <c r="A2214" s="12" t="s">
        <v>1470</v>
      </c>
      <c r="B2214" s="13" t="s">
        <v>22</v>
      </c>
      <c r="C2214" s="13" t="s">
        <v>217</v>
      </c>
      <c r="D2214" s="16" t="s">
        <v>1471</v>
      </c>
      <c r="E2214" s="14"/>
      <c r="F2214" s="14"/>
      <c r="G2214" s="14"/>
      <c r="H2214" s="14"/>
      <c r="I2214" s="14"/>
      <c r="J2214" s="14"/>
      <c r="K2214" s="15">
        <f>K2220</f>
        <v>8</v>
      </c>
      <c r="L2214" s="15">
        <f>L2220</f>
        <v>32.42</v>
      </c>
      <c r="M2214" s="15">
        <f>M2220</f>
        <v>259.36</v>
      </c>
    </row>
    <row r="2215" spans="1:13" ht="54" x14ac:dyDescent="0.3">
      <c r="A2215" s="14"/>
      <c r="B2215" s="14"/>
      <c r="C2215" s="14"/>
      <c r="D2215" s="16" t="s">
        <v>1472</v>
      </c>
      <c r="E2215" s="14"/>
      <c r="F2215" s="14"/>
      <c r="G2215" s="14"/>
      <c r="H2215" s="14"/>
      <c r="I2215" s="14"/>
      <c r="J2215" s="14"/>
      <c r="K2215" s="14"/>
      <c r="L2215" s="14"/>
      <c r="M2215" s="14"/>
    </row>
    <row r="2216" spans="1:13" x14ac:dyDescent="0.3">
      <c r="A2216" s="14"/>
      <c r="B2216" s="14"/>
      <c r="C2216" s="13" t="s">
        <v>26</v>
      </c>
      <c r="D2216" s="26"/>
      <c r="E2216" s="13" t="s">
        <v>780</v>
      </c>
      <c r="F2216" s="17">
        <v>1</v>
      </c>
      <c r="G2216" s="18">
        <v>0</v>
      </c>
      <c r="H2216" s="18">
        <v>0</v>
      </c>
      <c r="I2216" s="18">
        <v>0</v>
      </c>
      <c r="J2216" s="15">
        <f>OR(F2216&lt;&gt;0,G2216&lt;&gt;0,H2216&lt;&gt;0,I2216&lt;&gt;0)*(F2216 + (F2216 = 0))*(G2216 + (G2216 = 0))*(H2216 + (H2216 = 0))*(I2216 + (I2216 = 0))</f>
        <v>1</v>
      </c>
      <c r="K2216" s="14"/>
      <c r="L2216" s="14"/>
      <c r="M2216" s="14"/>
    </row>
    <row r="2217" spans="1:13" x14ac:dyDescent="0.3">
      <c r="A2217" s="14"/>
      <c r="B2217" s="14"/>
      <c r="C2217" s="13" t="s">
        <v>26</v>
      </c>
      <c r="D2217" s="26"/>
      <c r="E2217" s="13" t="s">
        <v>779</v>
      </c>
      <c r="F2217" s="17">
        <v>1</v>
      </c>
      <c r="G2217" s="18">
        <v>0</v>
      </c>
      <c r="H2217" s="18">
        <v>0</v>
      </c>
      <c r="I2217" s="18">
        <v>0</v>
      </c>
      <c r="J2217" s="15">
        <f>OR(F2217&lt;&gt;0,G2217&lt;&gt;0,H2217&lt;&gt;0,I2217&lt;&gt;0)*(F2217 + (F2217 = 0))*(G2217 + (G2217 = 0))*(H2217 + (H2217 = 0))*(I2217 + (I2217 = 0))</f>
        <v>1</v>
      </c>
      <c r="K2217" s="14"/>
      <c r="L2217" s="14"/>
      <c r="M2217" s="14"/>
    </row>
    <row r="2218" spans="1:13" x14ac:dyDescent="0.3">
      <c r="A2218" s="14"/>
      <c r="B2218" s="14"/>
      <c r="C2218" s="13" t="s">
        <v>26</v>
      </c>
      <c r="D2218" s="26"/>
      <c r="E2218" s="13" t="s">
        <v>778</v>
      </c>
      <c r="F2218" s="17">
        <v>3</v>
      </c>
      <c r="G2218" s="18">
        <v>0</v>
      </c>
      <c r="H2218" s="18">
        <v>0</v>
      </c>
      <c r="I2218" s="18">
        <v>0</v>
      </c>
      <c r="J2218" s="15">
        <f>OR(F2218&lt;&gt;0,G2218&lt;&gt;0,H2218&lt;&gt;0,I2218&lt;&gt;0)*(F2218 + (F2218 = 0))*(G2218 + (G2218 = 0))*(H2218 + (H2218 = 0))*(I2218 + (I2218 = 0))</f>
        <v>3</v>
      </c>
      <c r="K2218" s="14"/>
      <c r="L2218" s="14"/>
      <c r="M2218" s="14"/>
    </row>
    <row r="2219" spans="1:13" x14ac:dyDescent="0.3">
      <c r="A2219" s="14"/>
      <c r="B2219" s="14"/>
      <c r="C2219" s="13" t="s">
        <v>26</v>
      </c>
      <c r="D2219" s="26"/>
      <c r="E2219" s="13" t="s">
        <v>777</v>
      </c>
      <c r="F2219" s="17">
        <v>3</v>
      </c>
      <c r="G2219" s="18">
        <v>0</v>
      </c>
      <c r="H2219" s="18">
        <v>0</v>
      </c>
      <c r="I2219" s="18">
        <v>0</v>
      </c>
      <c r="J2219" s="15">
        <f>OR(F2219&lt;&gt;0,G2219&lt;&gt;0,H2219&lt;&gt;0,I2219&lt;&gt;0)*(F2219 + (F2219 = 0))*(G2219 + (G2219 = 0))*(H2219 + (H2219 = 0))*(I2219 + (I2219 = 0))</f>
        <v>3</v>
      </c>
      <c r="K2219" s="14"/>
      <c r="L2219" s="14"/>
      <c r="M2219" s="14"/>
    </row>
    <row r="2220" spans="1:13" x14ac:dyDescent="0.3">
      <c r="A2220" s="14"/>
      <c r="B2220" s="14"/>
      <c r="C2220" s="14"/>
      <c r="D2220" s="26"/>
      <c r="E2220" s="14"/>
      <c r="F2220" s="14"/>
      <c r="G2220" s="14"/>
      <c r="H2220" s="14"/>
      <c r="I2220" s="14"/>
      <c r="J2220" s="19" t="s">
        <v>1473</v>
      </c>
      <c r="K2220" s="20">
        <f>SUM(J2216:J2219)*1</f>
        <v>8</v>
      </c>
      <c r="L2220" s="18">
        <v>32.42</v>
      </c>
      <c r="M2220" s="20">
        <f>ROUND(K2220*L2220,2)</f>
        <v>259.36</v>
      </c>
    </row>
    <row r="2221" spans="1:13" ht="1.05" customHeight="1" x14ac:dyDescent="0.3">
      <c r="A2221" s="21"/>
      <c r="B2221" s="21"/>
      <c r="C2221" s="21"/>
      <c r="D2221" s="27"/>
      <c r="E2221" s="21"/>
      <c r="F2221" s="21"/>
      <c r="G2221" s="21"/>
      <c r="H2221" s="21"/>
      <c r="I2221" s="21"/>
      <c r="J2221" s="21"/>
      <c r="K2221" s="21"/>
      <c r="L2221" s="21"/>
      <c r="M2221" s="21"/>
    </row>
    <row r="2222" spans="1:13" x14ac:dyDescent="0.3">
      <c r="A2222" s="12" t="s">
        <v>1474</v>
      </c>
      <c r="B2222" s="13" t="s">
        <v>22</v>
      </c>
      <c r="C2222" s="13" t="s">
        <v>1475</v>
      </c>
      <c r="D2222" s="16" t="s">
        <v>1476</v>
      </c>
      <c r="E2222" s="14"/>
      <c r="F2222" s="14"/>
      <c r="G2222" s="14"/>
      <c r="H2222" s="14"/>
      <c r="I2222" s="14"/>
      <c r="J2222" s="14"/>
      <c r="K2222" s="15">
        <f>K2225</f>
        <v>420</v>
      </c>
      <c r="L2222" s="15">
        <f>L2225</f>
        <v>43.28</v>
      </c>
      <c r="M2222" s="15">
        <f>M2225</f>
        <v>18177.599999999999</v>
      </c>
    </row>
    <row r="2223" spans="1:13" ht="129.6" x14ac:dyDescent="0.3">
      <c r="A2223" s="14"/>
      <c r="B2223" s="14"/>
      <c r="C2223" s="14"/>
      <c r="D2223" s="16" t="s">
        <v>1477</v>
      </c>
      <c r="E2223" s="14"/>
      <c r="F2223" s="14"/>
      <c r="G2223" s="14"/>
      <c r="H2223" s="14"/>
      <c r="I2223" s="14"/>
      <c r="J2223" s="14"/>
      <c r="K2223" s="14"/>
      <c r="L2223" s="14"/>
      <c r="M2223" s="14"/>
    </row>
    <row r="2224" spans="1:13" x14ac:dyDescent="0.3">
      <c r="A2224" s="14"/>
      <c r="B2224" s="14"/>
      <c r="C2224" s="13" t="s">
        <v>26</v>
      </c>
      <c r="D2224" s="26"/>
      <c r="E2224" s="13" t="s">
        <v>1386</v>
      </c>
      <c r="F2224" s="17">
        <v>420</v>
      </c>
      <c r="G2224" s="18">
        <v>0</v>
      </c>
      <c r="H2224" s="18">
        <v>0</v>
      </c>
      <c r="I2224" s="18">
        <v>0</v>
      </c>
      <c r="J2224" s="15">
        <f>OR(F2224&lt;&gt;0,G2224&lt;&gt;0,H2224&lt;&gt;0,I2224&lt;&gt;0)*(F2224 + (F2224 = 0))*(G2224 + (G2224 = 0))*(H2224 + (H2224 = 0))*(I2224 + (I2224 = 0))</f>
        <v>420</v>
      </c>
      <c r="K2224" s="14"/>
      <c r="L2224" s="14"/>
      <c r="M2224" s="14"/>
    </row>
    <row r="2225" spans="1:13" x14ac:dyDescent="0.3">
      <c r="A2225" s="14"/>
      <c r="B2225" s="14"/>
      <c r="C2225" s="14"/>
      <c r="D2225" s="26"/>
      <c r="E2225" s="14"/>
      <c r="F2225" s="14"/>
      <c r="G2225" s="14"/>
      <c r="H2225" s="14"/>
      <c r="I2225" s="14"/>
      <c r="J2225" s="19" t="s">
        <v>1478</v>
      </c>
      <c r="K2225" s="20">
        <f>J2224*1</f>
        <v>420</v>
      </c>
      <c r="L2225" s="18">
        <v>43.28</v>
      </c>
      <c r="M2225" s="20">
        <f>ROUND(K2225*L2225,2)</f>
        <v>18177.599999999999</v>
      </c>
    </row>
    <row r="2226" spans="1:13" ht="1.05" customHeight="1" x14ac:dyDescent="0.3">
      <c r="A2226" s="21"/>
      <c r="B2226" s="21"/>
      <c r="C2226" s="21"/>
      <c r="D2226" s="27"/>
      <c r="E2226" s="21"/>
      <c r="F2226" s="21"/>
      <c r="G2226" s="21"/>
      <c r="H2226" s="21"/>
      <c r="I2226" s="21"/>
      <c r="J2226" s="21"/>
      <c r="K2226" s="21"/>
      <c r="L2226" s="21"/>
      <c r="M2226" s="21"/>
    </row>
    <row r="2227" spans="1:13" ht="21.6" x14ac:dyDescent="0.3">
      <c r="A2227" s="12" t="s">
        <v>1479</v>
      </c>
      <c r="B2227" s="13" t="s">
        <v>22</v>
      </c>
      <c r="C2227" s="13" t="s">
        <v>239</v>
      </c>
      <c r="D2227" s="16" t="s">
        <v>1480</v>
      </c>
      <c r="E2227" s="14"/>
      <c r="F2227" s="14"/>
      <c r="G2227" s="14"/>
      <c r="H2227" s="14"/>
      <c r="I2227" s="14"/>
      <c r="J2227" s="14"/>
      <c r="K2227" s="15">
        <f>K2230</f>
        <v>180</v>
      </c>
      <c r="L2227" s="15">
        <f>L2230</f>
        <v>29.66</v>
      </c>
      <c r="M2227" s="15">
        <f>M2230</f>
        <v>5338.8</v>
      </c>
    </row>
    <row r="2228" spans="1:13" ht="43.2" x14ac:dyDescent="0.3">
      <c r="A2228" s="14"/>
      <c r="B2228" s="14"/>
      <c r="C2228" s="14"/>
      <c r="D2228" s="16" t="s">
        <v>1481</v>
      </c>
      <c r="E2228" s="14"/>
      <c r="F2228" s="14"/>
      <c r="G2228" s="14"/>
      <c r="H2228" s="14"/>
      <c r="I2228" s="14"/>
      <c r="J2228" s="14"/>
      <c r="K2228" s="14"/>
      <c r="L2228" s="14"/>
      <c r="M2228" s="14"/>
    </row>
    <row r="2229" spans="1:13" x14ac:dyDescent="0.3">
      <c r="A2229" s="14"/>
      <c r="B2229" s="14"/>
      <c r="C2229" s="13" t="s">
        <v>26</v>
      </c>
      <c r="D2229" s="26"/>
      <c r="E2229" s="13" t="s">
        <v>1482</v>
      </c>
      <c r="F2229" s="17">
        <v>180</v>
      </c>
      <c r="G2229" s="18">
        <v>0</v>
      </c>
      <c r="H2229" s="18">
        <v>0</v>
      </c>
      <c r="I2229" s="18">
        <v>0</v>
      </c>
      <c r="J2229" s="15">
        <f>OR(F2229&lt;&gt;0,G2229&lt;&gt;0,H2229&lt;&gt;0,I2229&lt;&gt;0)*(F2229 + (F2229 = 0))*(G2229 + (G2229 = 0))*(H2229 + (H2229 = 0))*(I2229 + (I2229 = 0))</f>
        <v>180</v>
      </c>
      <c r="K2229" s="14"/>
      <c r="L2229" s="14"/>
      <c r="M2229" s="14"/>
    </row>
    <row r="2230" spans="1:13" x14ac:dyDescent="0.3">
      <c r="A2230" s="14"/>
      <c r="B2230" s="14"/>
      <c r="C2230" s="14"/>
      <c r="D2230" s="26"/>
      <c r="E2230" s="14"/>
      <c r="F2230" s="14"/>
      <c r="G2230" s="14"/>
      <c r="H2230" s="14"/>
      <c r="I2230" s="14"/>
      <c r="J2230" s="19" t="s">
        <v>1483</v>
      </c>
      <c r="K2230" s="20">
        <f>J2229*1</f>
        <v>180</v>
      </c>
      <c r="L2230" s="18">
        <v>29.66</v>
      </c>
      <c r="M2230" s="20">
        <f>ROUND(K2230*L2230,2)</f>
        <v>5338.8</v>
      </c>
    </row>
    <row r="2231" spans="1:13" ht="1.05" customHeight="1" x14ac:dyDescent="0.3">
      <c r="A2231" s="21"/>
      <c r="B2231" s="21"/>
      <c r="C2231" s="21"/>
      <c r="D2231" s="27"/>
      <c r="E2231" s="21"/>
      <c r="F2231" s="21"/>
      <c r="G2231" s="21"/>
      <c r="H2231" s="21"/>
      <c r="I2231" s="21"/>
      <c r="J2231" s="21"/>
      <c r="K2231" s="21"/>
      <c r="L2231" s="21"/>
      <c r="M2231" s="21"/>
    </row>
    <row r="2232" spans="1:13" x14ac:dyDescent="0.3">
      <c r="A2232" s="12" t="s">
        <v>1484</v>
      </c>
      <c r="B2232" s="13" t="s">
        <v>22</v>
      </c>
      <c r="C2232" s="13" t="s">
        <v>217</v>
      </c>
      <c r="D2232" s="16" t="s">
        <v>1485</v>
      </c>
      <c r="E2232" s="14"/>
      <c r="F2232" s="14"/>
      <c r="G2232" s="14"/>
      <c r="H2232" s="14"/>
      <c r="I2232" s="14"/>
      <c r="J2232" s="14"/>
      <c r="K2232" s="15">
        <f>K2235</f>
        <v>50</v>
      </c>
      <c r="L2232" s="15">
        <f>L2235</f>
        <v>66.040000000000006</v>
      </c>
      <c r="M2232" s="15">
        <f>M2235</f>
        <v>3302</v>
      </c>
    </row>
    <row r="2233" spans="1:13" ht="108" x14ac:dyDescent="0.3">
      <c r="A2233" s="14"/>
      <c r="B2233" s="14"/>
      <c r="C2233" s="14"/>
      <c r="D2233" s="16" t="s">
        <v>1486</v>
      </c>
      <c r="E2233" s="14"/>
      <c r="F2233" s="14"/>
      <c r="G2233" s="14"/>
      <c r="H2233" s="14"/>
      <c r="I2233" s="14"/>
      <c r="J2233" s="14"/>
      <c r="K2233" s="14"/>
      <c r="L2233" s="14"/>
      <c r="M2233" s="14"/>
    </row>
    <row r="2234" spans="1:13" x14ac:dyDescent="0.3">
      <c r="A2234" s="14"/>
      <c r="B2234" s="14"/>
      <c r="C2234" s="13" t="s">
        <v>26</v>
      </c>
      <c r="D2234" s="26"/>
      <c r="E2234" s="13" t="s">
        <v>17</v>
      </c>
      <c r="F2234" s="17">
        <v>50</v>
      </c>
      <c r="G2234" s="18">
        <v>0</v>
      </c>
      <c r="H2234" s="18">
        <v>0</v>
      </c>
      <c r="I2234" s="18">
        <v>0</v>
      </c>
      <c r="J2234" s="15">
        <f>OR(F2234&lt;&gt;0,G2234&lt;&gt;0,H2234&lt;&gt;0,I2234&lt;&gt;0)*(F2234 + (F2234 = 0))*(G2234 + (G2234 = 0))*(H2234 + (H2234 = 0))*(I2234 + (I2234 = 0))</f>
        <v>50</v>
      </c>
      <c r="K2234" s="14"/>
      <c r="L2234" s="14"/>
      <c r="M2234" s="14"/>
    </row>
    <row r="2235" spans="1:13" x14ac:dyDescent="0.3">
      <c r="A2235" s="14"/>
      <c r="B2235" s="14"/>
      <c r="C2235" s="14"/>
      <c r="D2235" s="26"/>
      <c r="E2235" s="14"/>
      <c r="F2235" s="14"/>
      <c r="G2235" s="14"/>
      <c r="H2235" s="14"/>
      <c r="I2235" s="14"/>
      <c r="J2235" s="19" t="s">
        <v>1487</v>
      </c>
      <c r="K2235" s="20">
        <f>J2234*1</f>
        <v>50</v>
      </c>
      <c r="L2235" s="18">
        <v>66.040000000000006</v>
      </c>
      <c r="M2235" s="20">
        <f>ROUND(K2235*L2235,2)</f>
        <v>3302</v>
      </c>
    </row>
    <row r="2236" spans="1:13" ht="1.05" customHeight="1" x14ac:dyDescent="0.3">
      <c r="A2236" s="21"/>
      <c r="B2236" s="21"/>
      <c r="C2236" s="21"/>
      <c r="D2236" s="27"/>
      <c r="E2236" s="21"/>
      <c r="F2236" s="21"/>
      <c r="G2236" s="21"/>
      <c r="H2236" s="21"/>
      <c r="I2236" s="21"/>
      <c r="J2236" s="21"/>
      <c r="K2236" s="21"/>
      <c r="L2236" s="21"/>
      <c r="M2236" s="21"/>
    </row>
    <row r="2237" spans="1:13" x14ac:dyDescent="0.3">
      <c r="A2237" s="12" t="s">
        <v>1488</v>
      </c>
      <c r="B2237" s="13" t="s">
        <v>22</v>
      </c>
      <c r="C2237" s="13" t="s">
        <v>217</v>
      </c>
      <c r="D2237" s="16" t="s">
        <v>1489</v>
      </c>
      <c r="E2237" s="14"/>
      <c r="F2237" s="14"/>
      <c r="G2237" s="14"/>
      <c r="H2237" s="14"/>
      <c r="I2237" s="14"/>
      <c r="J2237" s="14"/>
      <c r="K2237" s="15">
        <f>K2242</f>
        <v>20</v>
      </c>
      <c r="L2237" s="15">
        <f>L2242</f>
        <v>238.43</v>
      </c>
      <c r="M2237" s="15">
        <f>M2242</f>
        <v>4768.6000000000004</v>
      </c>
    </row>
    <row r="2238" spans="1:13" ht="108" x14ac:dyDescent="0.3">
      <c r="A2238" s="14"/>
      <c r="B2238" s="14"/>
      <c r="C2238" s="14"/>
      <c r="D2238" s="16" t="s">
        <v>1490</v>
      </c>
      <c r="E2238" s="14"/>
      <c r="F2238" s="14"/>
      <c r="G2238" s="14"/>
      <c r="H2238" s="14"/>
      <c r="I2238" s="14"/>
      <c r="J2238" s="14"/>
      <c r="K2238" s="14"/>
      <c r="L2238" s="14"/>
      <c r="M2238" s="14"/>
    </row>
    <row r="2239" spans="1:13" x14ac:dyDescent="0.3">
      <c r="A2239" s="14"/>
      <c r="B2239" s="14"/>
      <c r="C2239" s="13" t="s">
        <v>26</v>
      </c>
      <c r="D2239" s="26"/>
      <c r="E2239" s="13" t="s">
        <v>936</v>
      </c>
      <c r="F2239" s="17">
        <v>2</v>
      </c>
      <c r="G2239" s="18">
        <v>0</v>
      </c>
      <c r="H2239" s="18">
        <v>0</v>
      </c>
      <c r="I2239" s="18">
        <v>0</v>
      </c>
      <c r="J2239" s="15">
        <f>OR(F2239&lt;&gt;0,G2239&lt;&gt;0,H2239&lt;&gt;0,I2239&lt;&gt;0)*(F2239 + (F2239 = 0))*(G2239 + (G2239 = 0))*(H2239 + (H2239 = 0))*(I2239 + (I2239 = 0))</f>
        <v>2</v>
      </c>
      <c r="K2239" s="14"/>
      <c r="L2239" s="14"/>
      <c r="M2239" s="14"/>
    </row>
    <row r="2240" spans="1:13" x14ac:dyDescent="0.3">
      <c r="A2240" s="14"/>
      <c r="B2240" s="14"/>
      <c r="C2240" s="13" t="s">
        <v>26</v>
      </c>
      <c r="D2240" s="26"/>
      <c r="E2240" s="13" t="s">
        <v>1395</v>
      </c>
      <c r="F2240" s="17">
        <v>4</v>
      </c>
      <c r="G2240" s="18">
        <v>0</v>
      </c>
      <c r="H2240" s="18">
        <v>0</v>
      </c>
      <c r="I2240" s="18">
        <v>0</v>
      </c>
      <c r="J2240" s="15">
        <f>OR(F2240&lt;&gt;0,G2240&lt;&gt;0,H2240&lt;&gt;0,I2240&lt;&gt;0)*(F2240 + (F2240 = 0))*(G2240 + (G2240 = 0))*(H2240 + (H2240 = 0))*(I2240 + (I2240 = 0))</f>
        <v>4</v>
      </c>
      <c r="K2240" s="14"/>
      <c r="L2240" s="14"/>
      <c r="M2240" s="14"/>
    </row>
    <row r="2241" spans="1:13" x14ac:dyDescent="0.3">
      <c r="A2241" s="14"/>
      <c r="B2241" s="14"/>
      <c r="C2241" s="13" t="s">
        <v>26</v>
      </c>
      <c r="D2241" s="26"/>
      <c r="E2241" s="13" t="s">
        <v>393</v>
      </c>
      <c r="F2241" s="17">
        <v>14</v>
      </c>
      <c r="G2241" s="18">
        <v>0</v>
      </c>
      <c r="H2241" s="18">
        <v>0</v>
      </c>
      <c r="I2241" s="18">
        <v>0</v>
      </c>
      <c r="J2241" s="15">
        <f>OR(F2241&lt;&gt;0,G2241&lt;&gt;0,H2241&lt;&gt;0,I2241&lt;&gt;0)*(F2241 + (F2241 = 0))*(G2241 + (G2241 = 0))*(H2241 + (H2241 = 0))*(I2241 + (I2241 = 0))</f>
        <v>14</v>
      </c>
      <c r="K2241" s="14"/>
      <c r="L2241" s="14"/>
      <c r="M2241" s="14"/>
    </row>
    <row r="2242" spans="1:13" x14ac:dyDescent="0.3">
      <c r="A2242" s="14"/>
      <c r="B2242" s="14"/>
      <c r="C2242" s="14"/>
      <c r="D2242" s="26"/>
      <c r="E2242" s="14"/>
      <c r="F2242" s="14"/>
      <c r="G2242" s="14"/>
      <c r="H2242" s="14"/>
      <c r="I2242" s="14"/>
      <c r="J2242" s="19" t="s">
        <v>1491</v>
      </c>
      <c r="K2242" s="20">
        <f>SUM(J2239:J2241)*1</f>
        <v>20</v>
      </c>
      <c r="L2242" s="18">
        <v>238.43</v>
      </c>
      <c r="M2242" s="20">
        <f>ROUND(K2242*L2242,2)</f>
        <v>4768.6000000000004</v>
      </c>
    </row>
    <row r="2243" spans="1:13" ht="1.05" customHeight="1" x14ac:dyDescent="0.3">
      <c r="A2243" s="21"/>
      <c r="B2243" s="21"/>
      <c r="C2243" s="21"/>
      <c r="D2243" s="27"/>
      <c r="E2243" s="21"/>
      <c r="F2243" s="21"/>
      <c r="G2243" s="21"/>
      <c r="H2243" s="21"/>
      <c r="I2243" s="21"/>
      <c r="J2243" s="21"/>
      <c r="K2243" s="21"/>
      <c r="L2243" s="21"/>
      <c r="M2243" s="21"/>
    </row>
    <row r="2244" spans="1:13" x14ac:dyDescent="0.3">
      <c r="A2244" s="14"/>
      <c r="B2244" s="14"/>
      <c r="C2244" s="14"/>
      <c r="D2244" s="26"/>
      <c r="E2244" s="14"/>
      <c r="F2244" s="14"/>
      <c r="G2244" s="14"/>
      <c r="H2244" s="14"/>
      <c r="I2244" s="14"/>
      <c r="J2244" s="19" t="s">
        <v>1492</v>
      </c>
      <c r="K2244" s="18">
        <v>1</v>
      </c>
      <c r="L2244" s="20">
        <f>M2214+M2222+M2227+M2232+M2237</f>
        <v>31846.36</v>
      </c>
      <c r="M2244" s="20">
        <f>ROUND(K2244*L2244,2)</f>
        <v>31846.36</v>
      </c>
    </row>
    <row r="2245" spans="1:13" ht="1.05" customHeight="1" x14ac:dyDescent="0.3">
      <c r="A2245" s="21"/>
      <c r="B2245" s="21"/>
      <c r="C2245" s="21"/>
      <c r="D2245" s="27"/>
      <c r="E2245" s="21"/>
      <c r="F2245" s="21"/>
      <c r="G2245" s="21"/>
      <c r="H2245" s="21"/>
      <c r="I2245" s="21"/>
      <c r="J2245" s="21"/>
      <c r="K2245" s="21"/>
      <c r="L2245" s="21"/>
      <c r="M2245" s="21"/>
    </row>
    <row r="2246" spans="1:13" x14ac:dyDescent="0.3">
      <c r="A2246" s="14"/>
      <c r="B2246" s="14"/>
      <c r="C2246" s="14"/>
      <c r="D2246" s="26"/>
      <c r="E2246" s="14"/>
      <c r="F2246" s="14"/>
      <c r="G2246" s="14"/>
      <c r="H2246" s="14"/>
      <c r="I2246" s="14"/>
      <c r="J2246" s="19" t="s">
        <v>1493</v>
      </c>
      <c r="K2246" s="22">
        <v>1</v>
      </c>
      <c r="L2246" s="20">
        <f>M2045+M2183+M2213</f>
        <v>174190.46</v>
      </c>
      <c r="M2246" s="20">
        <f>ROUND(K2246*L2246,2)</f>
        <v>174190.46</v>
      </c>
    </row>
    <row r="2247" spans="1:13" ht="1.05" customHeight="1" x14ac:dyDescent="0.3">
      <c r="A2247" s="21"/>
      <c r="B2247" s="21"/>
      <c r="C2247" s="21"/>
      <c r="D2247" s="27"/>
      <c r="E2247" s="21"/>
      <c r="F2247" s="21"/>
      <c r="G2247" s="21"/>
      <c r="H2247" s="21"/>
      <c r="I2247" s="21"/>
      <c r="J2247" s="21"/>
      <c r="K2247" s="21"/>
      <c r="L2247" s="21"/>
      <c r="M2247" s="21"/>
    </row>
    <row r="2248" spans="1:13" x14ac:dyDescent="0.3">
      <c r="A2248" s="5" t="s">
        <v>1494</v>
      </c>
      <c r="B2248" s="5" t="s">
        <v>16</v>
      </c>
      <c r="C2248" s="5" t="s">
        <v>17</v>
      </c>
      <c r="D2248" s="24" t="s">
        <v>1495</v>
      </c>
      <c r="E2248" s="6"/>
      <c r="F2248" s="6"/>
      <c r="G2248" s="6"/>
      <c r="H2248" s="6"/>
      <c r="I2248" s="6"/>
      <c r="J2248" s="6"/>
      <c r="K2248" s="7">
        <f>K2358</f>
        <v>1</v>
      </c>
      <c r="L2248" s="8">
        <f>L2358</f>
        <v>34297.019999999997</v>
      </c>
      <c r="M2248" s="8">
        <f>M2358</f>
        <v>34297.019999999997</v>
      </c>
    </row>
    <row r="2249" spans="1:13" x14ac:dyDescent="0.3">
      <c r="A2249" s="12" t="s">
        <v>1496</v>
      </c>
      <c r="B2249" s="13" t="s">
        <v>22</v>
      </c>
      <c r="C2249" s="13" t="s">
        <v>217</v>
      </c>
      <c r="D2249" s="16" t="s">
        <v>1497</v>
      </c>
      <c r="E2249" s="14"/>
      <c r="F2249" s="14"/>
      <c r="G2249" s="14"/>
      <c r="H2249" s="14"/>
      <c r="I2249" s="14"/>
      <c r="J2249" s="14"/>
      <c r="K2249" s="15">
        <f>K2253</f>
        <v>1</v>
      </c>
      <c r="L2249" s="15">
        <f>L2253</f>
        <v>372.64</v>
      </c>
      <c r="M2249" s="15">
        <f>M2253</f>
        <v>372.64</v>
      </c>
    </row>
    <row r="2250" spans="1:13" ht="64.8" x14ac:dyDescent="0.3">
      <c r="A2250" s="14"/>
      <c r="B2250" s="14"/>
      <c r="C2250" s="14"/>
      <c r="D2250" s="16" t="s">
        <v>1498</v>
      </c>
      <c r="E2250" s="14"/>
      <c r="F2250" s="14"/>
      <c r="G2250" s="14"/>
      <c r="H2250" s="14"/>
      <c r="I2250" s="14"/>
      <c r="J2250" s="14"/>
      <c r="K2250" s="14"/>
      <c r="L2250" s="14"/>
      <c r="M2250" s="14"/>
    </row>
    <row r="2251" spans="1:13" x14ac:dyDescent="0.3">
      <c r="A2251" s="14"/>
      <c r="B2251" s="14"/>
      <c r="C2251" s="13" t="s">
        <v>26</v>
      </c>
      <c r="D2251" s="26"/>
      <c r="E2251" s="13" t="s">
        <v>17</v>
      </c>
      <c r="F2251" s="17">
        <v>1</v>
      </c>
      <c r="G2251" s="18">
        <v>0</v>
      </c>
      <c r="H2251" s="18">
        <v>0</v>
      </c>
      <c r="I2251" s="18">
        <v>0</v>
      </c>
      <c r="J2251" s="15">
        <f>OR(F2251&lt;&gt;0,G2251&lt;&gt;0,H2251&lt;&gt;0,I2251&lt;&gt;0)*(F2251 + (F2251 = 0))*(G2251 + (G2251 = 0))*(H2251 + (H2251 = 0))*(I2251 + (I2251 = 0))</f>
        <v>1</v>
      </c>
      <c r="K2251" s="14"/>
      <c r="L2251" s="14"/>
      <c r="M2251" s="14"/>
    </row>
    <row r="2252" spans="1:13" x14ac:dyDescent="0.3">
      <c r="A2252" s="14"/>
      <c r="B2252" s="14"/>
      <c r="C2252" s="13" t="s">
        <v>26</v>
      </c>
      <c r="D2252" s="26"/>
      <c r="E2252" s="13" t="s">
        <v>17</v>
      </c>
      <c r="F2252" s="17"/>
      <c r="G2252" s="18"/>
      <c r="H2252" s="18"/>
      <c r="I2252" s="18"/>
      <c r="J2252" s="15">
        <f>OR(F2252&lt;&gt;0,G2252&lt;&gt;0,H2252&lt;&gt;0,I2252&lt;&gt;0)*(F2252 + (F2252 = 0))*(G2252 + (G2252 = 0))*(H2252 + (H2252 = 0))*(I2252 + (I2252 = 0))</f>
        <v>0</v>
      </c>
      <c r="K2252" s="14"/>
      <c r="L2252" s="14"/>
      <c r="M2252" s="14"/>
    </row>
    <row r="2253" spans="1:13" x14ac:dyDescent="0.3">
      <c r="A2253" s="14"/>
      <c r="B2253" s="14"/>
      <c r="C2253" s="14"/>
      <c r="D2253" s="26"/>
      <c r="E2253" s="14"/>
      <c r="F2253" s="14"/>
      <c r="G2253" s="14"/>
      <c r="H2253" s="14"/>
      <c r="I2253" s="14"/>
      <c r="J2253" s="19" t="s">
        <v>1499</v>
      </c>
      <c r="K2253" s="20">
        <f>SUM(J2251:J2252)*1</f>
        <v>1</v>
      </c>
      <c r="L2253" s="18">
        <v>372.64</v>
      </c>
      <c r="M2253" s="20">
        <f>ROUND(K2253*L2253,2)</f>
        <v>372.64</v>
      </c>
    </row>
    <row r="2254" spans="1:13" ht="1.05" customHeight="1" x14ac:dyDescent="0.3">
      <c r="A2254" s="21"/>
      <c r="B2254" s="21"/>
      <c r="C2254" s="21"/>
      <c r="D2254" s="27"/>
      <c r="E2254" s="21"/>
      <c r="F2254" s="21"/>
      <c r="G2254" s="21"/>
      <c r="H2254" s="21"/>
      <c r="I2254" s="21"/>
      <c r="J2254" s="21"/>
      <c r="K2254" s="21"/>
      <c r="L2254" s="21"/>
      <c r="M2254" s="21"/>
    </row>
    <row r="2255" spans="1:13" ht="21.6" x14ac:dyDescent="0.3">
      <c r="A2255" s="12" t="s">
        <v>1500</v>
      </c>
      <c r="B2255" s="13" t="s">
        <v>22</v>
      </c>
      <c r="C2255" s="13" t="s">
        <v>800</v>
      </c>
      <c r="D2255" s="16" t="s">
        <v>1501</v>
      </c>
      <c r="E2255" s="14"/>
      <c r="F2255" s="14"/>
      <c r="G2255" s="14"/>
      <c r="H2255" s="14"/>
      <c r="I2255" s="14"/>
      <c r="J2255" s="14"/>
      <c r="K2255" s="15">
        <f>K2259</f>
        <v>1</v>
      </c>
      <c r="L2255" s="15">
        <f>L2259</f>
        <v>993.72</v>
      </c>
      <c r="M2255" s="15">
        <f>M2259</f>
        <v>993.72</v>
      </c>
    </row>
    <row r="2256" spans="1:13" ht="129.6" x14ac:dyDescent="0.3">
      <c r="A2256" s="14"/>
      <c r="B2256" s="14"/>
      <c r="C2256" s="14"/>
      <c r="D2256" s="16" t="s">
        <v>1502</v>
      </c>
      <c r="E2256" s="14"/>
      <c r="F2256" s="14"/>
      <c r="G2256" s="14"/>
      <c r="H2256" s="14"/>
      <c r="I2256" s="14"/>
      <c r="J2256" s="14"/>
      <c r="K2256" s="14"/>
      <c r="L2256" s="14"/>
      <c r="M2256" s="14"/>
    </row>
    <row r="2257" spans="1:13" x14ac:dyDescent="0.3">
      <c r="A2257" s="14"/>
      <c r="B2257" s="14"/>
      <c r="C2257" s="13" t="s">
        <v>26</v>
      </c>
      <c r="D2257" s="26"/>
      <c r="E2257" s="13" t="s">
        <v>17</v>
      </c>
      <c r="F2257" s="17">
        <v>1</v>
      </c>
      <c r="G2257" s="18">
        <v>0</v>
      </c>
      <c r="H2257" s="18">
        <v>0</v>
      </c>
      <c r="I2257" s="18">
        <v>0</v>
      </c>
      <c r="J2257" s="15">
        <f>OR(F2257&lt;&gt;0,G2257&lt;&gt;0,H2257&lt;&gt;0,I2257&lt;&gt;0)*(F2257 + (F2257 = 0))*(G2257 + (G2257 = 0))*(H2257 + (H2257 = 0))*(I2257 + (I2257 = 0))</f>
        <v>1</v>
      </c>
      <c r="K2257" s="14"/>
      <c r="L2257" s="14"/>
      <c r="M2257" s="14"/>
    </row>
    <row r="2258" spans="1:13" x14ac:dyDescent="0.3">
      <c r="A2258" s="14"/>
      <c r="B2258" s="14"/>
      <c r="C2258" s="13" t="s">
        <v>26</v>
      </c>
      <c r="D2258" s="26"/>
      <c r="E2258" s="13" t="s">
        <v>17</v>
      </c>
      <c r="F2258" s="17"/>
      <c r="G2258" s="18"/>
      <c r="H2258" s="18"/>
      <c r="I2258" s="18"/>
      <c r="J2258" s="15">
        <f>OR(F2258&lt;&gt;0,G2258&lt;&gt;0,H2258&lt;&gt;0,I2258&lt;&gt;0)*(F2258 + (F2258 = 0))*(G2258 + (G2258 = 0))*(H2258 + (H2258 = 0))*(I2258 + (I2258 = 0))</f>
        <v>0</v>
      </c>
      <c r="K2258" s="14"/>
      <c r="L2258" s="14"/>
      <c r="M2258" s="14"/>
    </row>
    <row r="2259" spans="1:13" x14ac:dyDescent="0.3">
      <c r="A2259" s="14"/>
      <c r="B2259" s="14"/>
      <c r="C2259" s="14"/>
      <c r="D2259" s="26"/>
      <c r="E2259" s="14"/>
      <c r="F2259" s="14"/>
      <c r="G2259" s="14"/>
      <c r="H2259" s="14"/>
      <c r="I2259" s="14"/>
      <c r="J2259" s="19" t="s">
        <v>1503</v>
      </c>
      <c r="K2259" s="20">
        <f>SUM(J2257:J2258)*1</f>
        <v>1</v>
      </c>
      <c r="L2259" s="18">
        <v>993.72</v>
      </c>
      <c r="M2259" s="20">
        <f>ROUND(K2259*L2259,2)</f>
        <v>993.72</v>
      </c>
    </row>
    <row r="2260" spans="1:13" ht="1.05" customHeight="1" x14ac:dyDescent="0.3">
      <c r="A2260" s="21"/>
      <c r="B2260" s="21"/>
      <c r="C2260" s="21"/>
      <c r="D2260" s="27"/>
      <c r="E2260" s="21"/>
      <c r="F2260" s="21"/>
      <c r="G2260" s="21"/>
      <c r="H2260" s="21"/>
      <c r="I2260" s="21"/>
      <c r="J2260" s="21"/>
      <c r="K2260" s="21"/>
      <c r="L2260" s="21"/>
      <c r="M2260" s="21"/>
    </row>
    <row r="2261" spans="1:13" x14ac:dyDescent="0.3">
      <c r="A2261" s="12" t="s">
        <v>1504</v>
      </c>
      <c r="B2261" s="13" t="s">
        <v>22</v>
      </c>
      <c r="C2261" s="13" t="s">
        <v>217</v>
      </c>
      <c r="D2261" s="16" t="s">
        <v>1505</v>
      </c>
      <c r="E2261" s="14"/>
      <c r="F2261" s="14"/>
      <c r="G2261" s="14"/>
      <c r="H2261" s="14"/>
      <c r="I2261" s="14"/>
      <c r="J2261" s="14"/>
      <c r="K2261" s="15">
        <f>K2264</f>
        <v>4</v>
      </c>
      <c r="L2261" s="15">
        <f>L2264</f>
        <v>491.27</v>
      </c>
      <c r="M2261" s="15">
        <f>M2264</f>
        <v>1965.08</v>
      </c>
    </row>
    <row r="2262" spans="1:13" ht="183.6" x14ac:dyDescent="0.3">
      <c r="A2262" s="14"/>
      <c r="B2262" s="14"/>
      <c r="C2262" s="14"/>
      <c r="D2262" s="16" t="s">
        <v>1506</v>
      </c>
      <c r="E2262" s="14"/>
      <c r="F2262" s="14"/>
      <c r="G2262" s="14"/>
      <c r="H2262" s="14"/>
      <c r="I2262" s="14"/>
      <c r="J2262" s="14"/>
      <c r="K2262" s="14"/>
      <c r="L2262" s="14"/>
      <c r="M2262" s="14"/>
    </row>
    <row r="2263" spans="1:13" x14ac:dyDescent="0.3">
      <c r="A2263" s="14"/>
      <c r="B2263" s="14"/>
      <c r="C2263" s="13" t="s">
        <v>26</v>
      </c>
      <c r="D2263" s="26"/>
      <c r="E2263" s="13" t="s">
        <v>17</v>
      </c>
      <c r="F2263" s="17">
        <v>4</v>
      </c>
      <c r="G2263" s="18">
        <v>0</v>
      </c>
      <c r="H2263" s="18">
        <v>0</v>
      </c>
      <c r="I2263" s="18">
        <v>0</v>
      </c>
      <c r="J2263" s="15">
        <f>OR(F2263&lt;&gt;0,G2263&lt;&gt;0,H2263&lt;&gt;0,I2263&lt;&gt;0)*(F2263 + (F2263 = 0))*(G2263 + (G2263 = 0))*(H2263 + (H2263 = 0))*(I2263 + (I2263 = 0))</f>
        <v>4</v>
      </c>
      <c r="K2263" s="14"/>
      <c r="L2263" s="14"/>
      <c r="M2263" s="14"/>
    </row>
    <row r="2264" spans="1:13" x14ac:dyDescent="0.3">
      <c r="A2264" s="14"/>
      <c r="B2264" s="14"/>
      <c r="C2264" s="14"/>
      <c r="D2264" s="26"/>
      <c r="E2264" s="14"/>
      <c r="F2264" s="14"/>
      <c r="G2264" s="14"/>
      <c r="H2264" s="14"/>
      <c r="I2264" s="14"/>
      <c r="J2264" s="19" t="s">
        <v>1507</v>
      </c>
      <c r="K2264" s="20">
        <f>J2263*1</f>
        <v>4</v>
      </c>
      <c r="L2264" s="18">
        <v>491.27</v>
      </c>
      <c r="M2264" s="20">
        <f>ROUND(K2264*L2264,2)</f>
        <v>1965.08</v>
      </c>
    </row>
    <row r="2265" spans="1:13" ht="1.05" customHeight="1" x14ac:dyDescent="0.3">
      <c r="A2265" s="21"/>
      <c r="B2265" s="21"/>
      <c r="C2265" s="21"/>
      <c r="D2265" s="27"/>
      <c r="E2265" s="21"/>
      <c r="F2265" s="21"/>
      <c r="G2265" s="21"/>
      <c r="H2265" s="21"/>
      <c r="I2265" s="21"/>
      <c r="J2265" s="21"/>
      <c r="K2265" s="21"/>
      <c r="L2265" s="21"/>
      <c r="M2265" s="21"/>
    </row>
    <row r="2266" spans="1:13" x14ac:dyDescent="0.3">
      <c r="A2266" s="12" t="s">
        <v>1508</v>
      </c>
      <c r="B2266" s="13" t="s">
        <v>22</v>
      </c>
      <c r="C2266" s="13" t="s">
        <v>217</v>
      </c>
      <c r="D2266" s="16" t="s">
        <v>1509</v>
      </c>
      <c r="E2266" s="14"/>
      <c r="F2266" s="14"/>
      <c r="G2266" s="14"/>
      <c r="H2266" s="14"/>
      <c r="I2266" s="14"/>
      <c r="J2266" s="14"/>
      <c r="K2266" s="15">
        <f>K2270</f>
        <v>4</v>
      </c>
      <c r="L2266" s="15">
        <f>L2270</f>
        <v>1428.47</v>
      </c>
      <c r="M2266" s="15">
        <f>M2270</f>
        <v>5713.88</v>
      </c>
    </row>
    <row r="2267" spans="1:13" ht="118.8" x14ac:dyDescent="0.3">
      <c r="A2267" s="14"/>
      <c r="B2267" s="14"/>
      <c r="C2267" s="14"/>
      <c r="D2267" s="16" t="s">
        <v>1510</v>
      </c>
      <c r="E2267" s="14"/>
      <c r="F2267" s="14"/>
      <c r="G2267" s="14"/>
      <c r="H2267" s="14"/>
      <c r="I2267" s="14"/>
      <c r="J2267" s="14"/>
      <c r="K2267" s="14"/>
      <c r="L2267" s="14"/>
      <c r="M2267" s="14"/>
    </row>
    <row r="2268" spans="1:13" x14ac:dyDescent="0.3">
      <c r="A2268" s="14"/>
      <c r="B2268" s="14"/>
      <c r="C2268" s="13" t="s">
        <v>26</v>
      </c>
      <c r="D2268" s="26"/>
      <c r="E2268" s="13" t="s">
        <v>17</v>
      </c>
      <c r="F2268" s="17">
        <v>4</v>
      </c>
      <c r="G2268" s="18">
        <v>0</v>
      </c>
      <c r="H2268" s="18">
        <v>0</v>
      </c>
      <c r="I2268" s="18">
        <v>0</v>
      </c>
      <c r="J2268" s="15">
        <f>OR(F2268&lt;&gt;0,G2268&lt;&gt;0,H2268&lt;&gt;0,I2268&lt;&gt;0)*(F2268 + (F2268 = 0))*(G2268 + (G2268 = 0))*(H2268 + (H2268 = 0))*(I2268 + (I2268 = 0))</f>
        <v>4</v>
      </c>
      <c r="K2268" s="14"/>
      <c r="L2268" s="14"/>
      <c r="M2268" s="14"/>
    </row>
    <row r="2269" spans="1:13" x14ac:dyDescent="0.3">
      <c r="A2269" s="14"/>
      <c r="B2269" s="14"/>
      <c r="C2269" s="13" t="s">
        <v>26</v>
      </c>
      <c r="D2269" s="26"/>
      <c r="E2269" s="13" t="s">
        <v>17</v>
      </c>
      <c r="F2269" s="17"/>
      <c r="G2269" s="18"/>
      <c r="H2269" s="18"/>
      <c r="I2269" s="18"/>
      <c r="J2269" s="15">
        <f>OR(F2269&lt;&gt;0,G2269&lt;&gt;0,H2269&lt;&gt;0,I2269&lt;&gt;0)*(F2269 + (F2269 = 0))*(G2269 + (G2269 = 0))*(H2269 + (H2269 = 0))*(I2269 + (I2269 = 0))</f>
        <v>0</v>
      </c>
      <c r="K2269" s="14"/>
      <c r="L2269" s="14"/>
      <c r="M2269" s="14"/>
    </row>
    <row r="2270" spans="1:13" x14ac:dyDescent="0.3">
      <c r="A2270" s="14"/>
      <c r="B2270" s="14"/>
      <c r="C2270" s="14"/>
      <c r="D2270" s="26"/>
      <c r="E2270" s="14"/>
      <c r="F2270" s="14"/>
      <c r="G2270" s="14"/>
      <c r="H2270" s="14"/>
      <c r="I2270" s="14"/>
      <c r="J2270" s="19" t="s">
        <v>1511</v>
      </c>
      <c r="K2270" s="20">
        <f>SUM(J2268:J2269)*1</f>
        <v>4</v>
      </c>
      <c r="L2270" s="18">
        <v>1428.47</v>
      </c>
      <c r="M2270" s="20">
        <f>ROUND(K2270*L2270,2)</f>
        <v>5713.88</v>
      </c>
    </row>
    <row r="2271" spans="1:13" ht="1.05" customHeight="1" x14ac:dyDescent="0.3">
      <c r="A2271" s="21"/>
      <c r="B2271" s="21"/>
      <c r="C2271" s="21"/>
      <c r="D2271" s="27"/>
      <c r="E2271" s="21"/>
      <c r="F2271" s="21"/>
      <c r="G2271" s="21"/>
      <c r="H2271" s="21"/>
      <c r="I2271" s="21"/>
      <c r="J2271" s="21"/>
      <c r="K2271" s="21"/>
      <c r="L2271" s="21"/>
      <c r="M2271" s="21"/>
    </row>
    <row r="2272" spans="1:13" ht="21.6" x14ac:dyDescent="0.3">
      <c r="A2272" s="12" t="s">
        <v>1512</v>
      </c>
      <c r="B2272" s="13" t="s">
        <v>22</v>
      </c>
      <c r="C2272" s="13" t="s">
        <v>217</v>
      </c>
      <c r="D2272" s="16" t="s">
        <v>1513</v>
      </c>
      <c r="E2272" s="14"/>
      <c r="F2272" s="14"/>
      <c r="G2272" s="14"/>
      <c r="H2272" s="14"/>
      <c r="I2272" s="14"/>
      <c r="J2272" s="14"/>
      <c r="K2272" s="15">
        <f>K2276</f>
        <v>1</v>
      </c>
      <c r="L2272" s="15">
        <f>L2276</f>
        <v>4322.66</v>
      </c>
      <c r="M2272" s="15">
        <f>M2276</f>
        <v>4322.66</v>
      </c>
    </row>
    <row r="2273" spans="1:13" ht="248.4" x14ac:dyDescent="0.3">
      <c r="A2273" s="14"/>
      <c r="B2273" s="14"/>
      <c r="C2273" s="14"/>
      <c r="D2273" s="16" t="s">
        <v>1514</v>
      </c>
      <c r="E2273" s="14"/>
      <c r="F2273" s="14"/>
      <c r="G2273" s="14"/>
      <c r="H2273" s="14"/>
      <c r="I2273" s="14"/>
      <c r="J2273" s="14"/>
      <c r="K2273" s="14"/>
      <c r="L2273" s="14"/>
      <c r="M2273" s="14"/>
    </row>
    <row r="2274" spans="1:13" x14ac:dyDescent="0.3">
      <c r="A2274" s="14"/>
      <c r="B2274" s="14"/>
      <c r="C2274" s="13" t="s">
        <v>26</v>
      </c>
      <c r="D2274" s="26"/>
      <c r="E2274" s="13" t="s">
        <v>17</v>
      </c>
      <c r="F2274" s="17">
        <v>1</v>
      </c>
      <c r="G2274" s="18">
        <v>0</v>
      </c>
      <c r="H2274" s="18">
        <v>0</v>
      </c>
      <c r="I2274" s="18">
        <v>0</v>
      </c>
      <c r="J2274" s="15">
        <f>OR(F2274&lt;&gt;0,G2274&lt;&gt;0,H2274&lt;&gt;0,I2274&lt;&gt;0)*(F2274 + (F2274 = 0))*(G2274 + (G2274 = 0))*(H2274 + (H2274 = 0))*(I2274 + (I2274 = 0))</f>
        <v>1</v>
      </c>
      <c r="K2274" s="14"/>
      <c r="L2274" s="14"/>
      <c r="M2274" s="14"/>
    </row>
    <row r="2275" spans="1:13" x14ac:dyDescent="0.3">
      <c r="A2275" s="14"/>
      <c r="B2275" s="14"/>
      <c r="C2275" s="13" t="s">
        <v>26</v>
      </c>
      <c r="D2275" s="26"/>
      <c r="E2275" s="13" t="s">
        <v>17</v>
      </c>
      <c r="F2275" s="17"/>
      <c r="G2275" s="18"/>
      <c r="H2275" s="18"/>
      <c r="I2275" s="18"/>
      <c r="J2275" s="15">
        <f>OR(F2275&lt;&gt;0,G2275&lt;&gt;0,H2275&lt;&gt;0,I2275&lt;&gt;0)*(F2275 + (F2275 = 0))*(G2275 + (G2275 = 0))*(H2275 + (H2275 = 0))*(I2275 + (I2275 = 0))</f>
        <v>0</v>
      </c>
      <c r="K2275" s="14"/>
      <c r="L2275" s="14"/>
      <c r="M2275" s="14"/>
    </row>
    <row r="2276" spans="1:13" x14ac:dyDescent="0.3">
      <c r="A2276" s="14"/>
      <c r="B2276" s="14"/>
      <c r="C2276" s="14"/>
      <c r="D2276" s="26"/>
      <c r="E2276" s="14"/>
      <c r="F2276" s="14"/>
      <c r="G2276" s="14"/>
      <c r="H2276" s="14"/>
      <c r="I2276" s="14"/>
      <c r="J2276" s="19" t="s">
        <v>1515</v>
      </c>
      <c r="K2276" s="20">
        <f>SUM(J2274:J2275)*1</f>
        <v>1</v>
      </c>
      <c r="L2276" s="18">
        <v>4322.66</v>
      </c>
      <c r="M2276" s="20">
        <f>ROUND(K2276*L2276,2)</f>
        <v>4322.66</v>
      </c>
    </row>
    <row r="2277" spans="1:13" ht="1.05" customHeight="1" x14ac:dyDescent="0.3">
      <c r="A2277" s="21"/>
      <c r="B2277" s="21"/>
      <c r="C2277" s="21"/>
      <c r="D2277" s="27"/>
      <c r="E2277" s="21"/>
      <c r="F2277" s="21"/>
      <c r="G2277" s="21"/>
      <c r="H2277" s="21"/>
      <c r="I2277" s="21"/>
      <c r="J2277" s="21"/>
      <c r="K2277" s="21"/>
      <c r="L2277" s="21"/>
      <c r="M2277" s="21"/>
    </row>
    <row r="2278" spans="1:13" x14ac:dyDescent="0.3">
      <c r="A2278" s="12" t="s">
        <v>849</v>
      </c>
      <c r="B2278" s="13" t="s">
        <v>22</v>
      </c>
      <c r="C2278" s="13" t="s">
        <v>203</v>
      </c>
      <c r="D2278" s="16" t="s">
        <v>850</v>
      </c>
      <c r="E2278" s="14"/>
      <c r="F2278" s="14"/>
      <c r="G2278" s="14"/>
      <c r="H2278" s="14"/>
      <c r="I2278" s="14"/>
      <c r="J2278" s="14"/>
      <c r="K2278" s="15">
        <f>K2281</f>
        <v>26</v>
      </c>
      <c r="L2278" s="15">
        <f>L2281</f>
        <v>26.33</v>
      </c>
      <c r="M2278" s="15">
        <f>M2281</f>
        <v>684.58</v>
      </c>
    </row>
    <row r="2279" spans="1:13" ht="97.2" x14ac:dyDescent="0.3">
      <c r="A2279" s="14"/>
      <c r="B2279" s="14"/>
      <c r="C2279" s="14"/>
      <c r="D2279" s="16" t="s">
        <v>851</v>
      </c>
      <c r="E2279" s="14"/>
      <c r="F2279" s="14"/>
      <c r="G2279" s="14"/>
      <c r="H2279" s="14"/>
      <c r="I2279" s="14"/>
      <c r="J2279" s="14"/>
      <c r="K2279" s="14"/>
      <c r="L2279" s="14"/>
      <c r="M2279" s="14"/>
    </row>
    <row r="2280" spans="1:13" x14ac:dyDescent="0.3">
      <c r="A2280" s="14"/>
      <c r="B2280" s="14"/>
      <c r="C2280" s="13" t="s">
        <v>26</v>
      </c>
      <c r="D2280" s="26"/>
      <c r="E2280" s="13" t="s">
        <v>17</v>
      </c>
      <c r="F2280" s="17">
        <v>26</v>
      </c>
      <c r="G2280" s="18">
        <v>0</v>
      </c>
      <c r="H2280" s="18">
        <v>0</v>
      </c>
      <c r="I2280" s="18">
        <v>0</v>
      </c>
      <c r="J2280" s="15">
        <f>OR(F2280&lt;&gt;0,G2280&lt;&gt;0,H2280&lt;&gt;0,I2280&lt;&gt;0)*(F2280 + (F2280 = 0))*(G2280 + (G2280 = 0))*(H2280 + (H2280 = 0))*(I2280 + (I2280 = 0))</f>
        <v>26</v>
      </c>
      <c r="K2280" s="14"/>
      <c r="L2280" s="14"/>
      <c r="M2280" s="14"/>
    </row>
    <row r="2281" spans="1:13" x14ac:dyDescent="0.3">
      <c r="A2281" s="14"/>
      <c r="B2281" s="14"/>
      <c r="C2281" s="14"/>
      <c r="D2281" s="26"/>
      <c r="E2281" s="14"/>
      <c r="F2281" s="14"/>
      <c r="G2281" s="14"/>
      <c r="H2281" s="14"/>
      <c r="I2281" s="14"/>
      <c r="J2281" s="19" t="s">
        <v>853</v>
      </c>
      <c r="K2281" s="20">
        <f>J2280*1</f>
        <v>26</v>
      </c>
      <c r="L2281" s="18">
        <v>26.33</v>
      </c>
      <c r="M2281" s="20">
        <f>ROUND(K2281*L2281,2)</f>
        <v>684.58</v>
      </c>
    </row>
    <row r="2282" spans="1:13" ht="1.05" customHeight="1" x14ac:dyDescent="0.3">
      <c r="A2282" s="21"/>
      <c r="B2282" s="21"/>
      <c r="C2282" s="21"/>
      <c r="D2282" s="27"/>
      <c r="E2282" s="21"/>
      <c r="F2282" s="21"/>
      <c r="G2282" s="21"/>
      <c r="H2282" s="21"/>
      <c r="I2282" s="21"/>
      <c r="J2282" s="21"/>
      <c r="K2282" s="21"/>
      <c r="L2282" s="21"/>
      <c r="M2282" s="21"/>
    </row>
    <row r="2283" spans="1:13" x14ac:dyDescent="0.3">
      <c r="A2283" s="12" t="s">
        <v>1516</v>
      </c>
      <c r="B2283" s="13" t="s">
        <v>22</v>
      </c>
      <c r="C2283" s="13" t="s">
        <v>203</v>
      </c>
      <c r="D2283" s="16" t="s">
        <v>1517</v>
      </c>
      <c r="E2283" s="14"/>
      <c r="F2283" s="14"/>
      <c r="G2283" s="14"/>
      <c r="H2283" s="14"/>
      <c r="I2283" s="14"/>
      <c r="J2283" s="14"/>
      <c r="K2283" s="15">
        <f>K2286</f>
        <v>15</v>
      </c>
      <c r="L2283" s="15">
        <f>L2286</f>
        <v>39.130000000000003</v>
      </c>
      <c r="M2283" s="15">
        <f>M2286</f>
        <v>586.95000000000005</v>
      </c>
    </row>
    <row r="2284" spans="1:13" ht="118.8" x14ac:dyDescent="0.3">
      <c r="A2284" s="14"/>
      <c r="B2284" s="14"/>
      <c r="C2284" s="14"/>
      <c r="D2284" s="16" t="s">
        <v>1518</v>
      </c>
      <c r="E2284" s="14"/>
      <c r="F2284" s="14"/>
      <c r="G2284" s="14"/>
      <c r="H2284" s="14"/>
      <c r="I2284" s="14"/>
      <c r="J2284" s="14"/>
      <c r="K2284" s="14"/>
      <c r="L2284" s="14"/>
      <c r="M2284" s="14"/>
    </row>
    <row r="2285" spans="1:13" x14ac:dyDescent="0.3">
      <c r="A2285" s="14"/>
      <c r="B2285" s="14"/>
      <c r="C2285" s="13" t="s">
        <v>26</v>
      </c>
      <c r="D2285" s="26"/>
      <c r="E2285" s="13" t="s">
        <v>17</v>
      </c>
      <c r="F2285" s="17">
        <v>15</v>
      </c>
      <c r="G2285" s="18">
        <v>0</v>
      </c>
      <c r="H2285" s="18">
        <v>0</v>
      </c>
      <c r="I2285" s="18">
        <v>0</v>
      </c>
      <c r="J2285" s="15">
        <f>OR(F2285&lt;&gt;0,G2285&lt;&gt;0,H2285&lt;&gt;0,I2285&lt;&gt;0)*(F2285 + (F2285 = 0))*(G2285 + (G2285 = 0))*(H2285 + (H2285 = 0))*(I2285 + (I2285 = 0))</f>
        <v>15</v>
      </c>
      <c r="K2285" s="14"/>
      <c r="L2285" s="14"/>
      <c r="M2285" s="14"/>
    </row>
    <row r="2286" spans="1:13" x14ac:dyDescent="0.3">
      <c r="A2286" s="14"/>
      <c r="B2286" s="14"/>
      <c r="C2286" s="14"/>
      <c r="D2286" s="26"/>
      <c r="E2286" s="14"/>
      <c r="F2286" s="14"/>
      <c r="G2286" s="14"/>
      <c r="H2286" s="14"/>
      <c r="I2286" s="14"/>
      <c r="J2286" s="19" t="s">
        <v>1519</v>
      </c>
      <c r="K2286" s="20">
        <f>J2285*1</f>
        <v>15</v>
      </c>
      <c r="L2286" s="18">
        <v>39.130000000000003</v>
      </c>
      <c r="M2286" s="20">
        <f>ROUND(K2286*L2286,2)</f>
        <v>586.95000000000005</v>
      </c>
    </row>
    <row r="2287" spans="1:13" ht="1.05" customHeight="1" x14ac:dyDescent="0.3">
      <c r="A2287" s="21"/>
      <c r="B2287" s="21"/>
      <c r="C2287" s="21"/>
      <c r="D2287" s="27"/>
      <c r="E2287" s="21"/>
      <c r="F2287" s="21"/>
      <c r="G2287" s="21"/>
      <c r="H2287" s="21"/>
      <c r="I2287" s="21"/>
      <c r="J2287" s="21"/>
      <c r="K2287" s="21"/>
      <c r="L2287" s="21"/>
      <c r="M2287" s="21"/>
    </row>
    <row r="2288" spans="1:13" x14ac:dyDescent="0.3">
      <c r="A2288" s="12" t="s">
        <v>1520</v>
      </c>
      <c r="B2288" s="13" t="s">
        <v>22</v>
      </c>
      <c r="C2288" s="13" t="s">
        <v>203</v>
      </c>
      <c r="D2288" s="16" t="s">
        <v>1521</v>
      </c>
      <c r="E2288" s="14"/>
      <c r="F2288" s="14"/>
      <c r="G2288" s="14"/>
      <c r="H2288" s="14"/>
      <c r="I2288" s="14"/>
      <c r="J2288" s="14"/>
      <c r="K2288" s="15">
        <f>K2291</f>
        <v>72</v>
      </c>
      <c r="L2288" s="15">
        <f>L2291</f>
        <v>35.4</v>
      </c>
      <c r="M2288" s="15">
        <f>M2291</f>
        <v>2548.8000000000002</v>
      </c>
    </row>
    <row r="2289" spans="1:13" ht="118.8" x14ac:dyDescent="0.3">
      <c r="A2289" s="14"/>
      <c r="B2289" s="14"/>
      <c r="C2289" s="14"/>
      <c r="D2289" s="16" t="s">
        <v>1522</v>
      </c>
      <c r="E2289" s="14"/>
      <c r="F2289" s="14"/>
      <c r="G2289" s="14"/>
      <c r="H2289" s="14"/>
      <c r="I2289" s="14"/>
      <c r="J2289" s="14"/>
      <c r="K2289" s="14"/>
      <c r="L2289" s="14"/>
      <c r="M2289" s="14"/>
    </row>
    <row r="2290" spans="1:13" x14ac:dyDescent="0.3">
      <c r="A2290" s="14"/>
      <c r="B2290" s="14"/>
      <c r="C2290" s="13" t="s">
        <v>26</v>
      </c>
      <c r="D2290" s="26"/>
      <c r="E2290" s="13" t="s">
        <v>17</v>
      </c>
      <c r="F2290" s="17">
        <v>72</v>
      </c>
      <c r="G2290" s="18">
        <v>0</v>
      </c>
      <c r="H2290" s="18">
        <v>0</v>
      </c>
      <c r="I2290" s="18">
        <v>0</v>
      </c>
      <c r="J2290" s="15">
        <f>OR(F2290&lt;&gt;0,G2290&lt;&gt;0,H2290&lt;&gt;0,I2290&lt;&gt;0)*(F2290 + (F2290 = 0))*(G2290 + (G2290 = 0))*(H2290 + (H2290 = 0))*(I2290 + (I2290 = 0))</f>
        <v>72</v>
      </c>
      <c r="K2290" s="14"/>
      <c r="L2290" s="14"/>
      <c r="M2290" s="14"/>
    </row>
    <row r="2291" spans="1:13" x14ac:dyDescent="0.3">
      <c r="A2291" s="14"/>
      <c r="B2291" s="14"/>
      <c r="C2291" s="14"/>
      <c r="D2291" s="26"/>
      <c r="E2291" s="14"/>
      <c r="F2291" s="14"/>
      <c r="G2291" s="14"/>
      <c r="H2291" s="14"/>
      <c r="I2291" s="14"/>
      <c r="J2291" s="19" t="s">
        <v>1523</v>
      </c>
      <c r="K2291" s="20">
        <f>J2290*1</f>
        <v>72</v>
      </c>
      <c r="L2291" s="18">
        <v>35.4</v>
      </c>
      <c r="M2291" s="20">
        <f>ROUND(K2291*L2291,2)</f>
        <v>2548.8000000000002</v>
      </c>
    </row>
    <row r="2292" spans="1:13" ht="1.05" customHeight="1" x14ac:dyDescent="0.3">
      <c r="A2292" s="21"/>
      <c r="B2292" s="21"/>
      <c r="C2292" s="21"/>
      <c r="D2292" s="27"/>
      <c r="E2292" s="21"/>
      <c r="F2292" s="21"/>
      <c r="G2292" s="21"/>
      <c r="H2292" s="21"/>
      <c r="I2292" s="21"/>
      <c r="J2292" s="21"/>
      <c r="K2292" s="21"/>
      <c r="L2292" s="21"/>
      <c r="M2292" s="21"/>
    </row>
    <row r="2293" spans="1:13" x14ac:dyDescent="0.3">
      <c r="A2293" s="12" t="s">
        <v>1524</v>
      </c>
      <c r="B2293" s="13" t="s">
        <v>22</v>
      </c>
      <c r="C2293" s="13" t="s">
        <v>217</v>
      </c>
      <c r="D2293" s="16" t="s">
        <v>1525</v>
      </c>
      <c r="E2293" s="14"/>
      <c r="F2293" s="14"/>
      <c r="G2293" s="14"/>
      <c r="H2293" s="14"/>
      <c r="I2293" s="14"/>
      <c r="J2293" s="14"/>
      <c r="K2293" s="15">
        <f>K2296</f>
        <v>12</v>
      </c>
      <c r="L2293" s="15">
        <f>L2296</f>
        <v>49.69</v>
      </c>
      <c r="M2293" s="15">
        <f>M2296</f>
        <v>596.28</v>
      </c>
    </row>
    <row r="2294" spans="1:13" ht="75.599999999999994" x14ac:dyDescent="0.3">
      <c r="A2294" s="14"/>
      <c r="B2294" s="14"/>
      <c r="C2294" s="14"/>
      <c r="D2294" s="16" t="s">
        <v>1526</v>
      </c>
      <c r="E2294" s="14"/>
      <c r="F2294" s="14"/>
      <c r="G2294" s="14"/>
      <c r="H2294" s="14"/>
      <c r="I2294" s="14"/>
      <c r="J2294" s="14"/>
      <c r="K2294" s="14"/>
      <c r="L2294" s="14"/>
      <c r="M2294" s="14"/>
    </row>
    <row r="2295" spans="1:13" x14ac:dyDescent="0.3">
      <c r="A2295" s="14"/>
      <c r="B2295" s="14"/>
      <c r="C2295" s="13" t="s">
        <v>26</v>
      </c>
      <c r="D2295" s="26"/>
      <c r="E2295" s="13" t="s">
        <v>17</v>
      </c>
      <c r="F2295" s="17">
        <v>12</v>
      </c>
      <c r="G2295" s="18">
        <v>0</v>
      </c>
      <c r="H2295" s="18">
        <v>0</v>
      </c>
      <c r="I2295" s="18">
        <v>0</v>
      </c>
      <c r="J2295" s="15">
        <f>OR(F2295&lt;&gt;0,G2295&lt;&gt;0,H2295&lt;&gt;0,I2295&lt;&gt;0)*(F2295 + (F2295 = 0))*(G2295 + (G2295 = 0))*(H2295 + (H2295 = 0))*(I2295 + (I2295 = 0))</f>
        <v>12</v>
      </c>
      <c r="K2295" s="14"/>
      <c r="L2295" s="14"/>
      <c r="M2295" s="14"/>
    </row>
    <row r="2296" spans="1:13" x14ac:dyDescent="0.3">
      <c r="A2296" s="14"/>
      <c r="B2296" s="14"/>
      <c r="C2296" s="14"/>
      <c r="D2296" s="26"/>
      <c r="E2296" s="14"/>
      <c r="F2296" s="14"/>
      <c r="G2296" s="14"/>
      <c r="H2296" s="14"/>
      <c r="I2296" s="14"/>
      <c r="J2296" s="19" t="s">
        <v>1527</v>
      </c>
      <c r="K2296" s="20">
        <f>J2295*1</f>
        <v>12</v>
      </c>
      <c r="L2296" s="18">
        <v>49.69</v>
      </c>
      <c r="M2296" s="20">
        <f>ROUND(K2296*L2296,2)</f>
        <v>596.28</v>
      </c>
    </row>
    <row r="2297" spans="1:13" ht="1.05" customHeight="1" x14ac:dyDescent="0.3">
      <c r="A2297" s="21"/>
      <c r="B2297" s="21"/>
      <c r="C2297" s="21"/>
      <c r="D2297" s="27"/>
      <c r="E2297" s="21"/>
      <c r="F2297" s="21"/>
      <c r="G2297" s="21"/>
      <c r="H2297" s="21"/>
      <c r="I2297" s="21"/>
      <c r="J2297" s="21"/>
      <c r="K2297" s="21"/>
      <c r="L2297" s="21"/>
      <c r="M2297" s="21"/>
    </row>
    <row r="2298" spans="1:13" x14ac:dyDescent="0.3">
      <c r="A2298" s="12" t="s">
        <v>1528</v>
      </c>
      <c r="B2298" s="13" t="s">
        <v>22</v>
      </c>
      <c r="C2298" s="13" t="s">
        <v>217</v>
      </c>
      <c r="D2298" s="16" t="s">
        <v>1529</v>
      </c>
      <c r="E2298" s="14"/>
      <c r="F2298" s="14"/>
      <c r="G2298" s="14"/>
      <c r="H2298" s="14"/>
      <c r="I2298" s="14"/>
      <c r="J2298" s="14"/>
      <c r="K2298" s="15">
        <f>K2302</f>
        <v>1</v>
      </c>
      <c r="L2298" s="15">
        <f>L2302</f>
        <v>93.16</v>
      </c>
      <c r="M2298" s="15">
        <f>M2302</f>
        <v>93.16</v>
      </c>
    </row>
    <row r="2299" spans="1:13" ht="54" x14ac:dyDescent="0.3">
      <c r="A2299" s="14"/>
      <c r="B2299" s="14"/>
      <c r="C2299" s="14"/>
      <c r="D2299" s="16" t="s">
        <v>1530</v>
      </c>
      <c r="E2299" s="14"/>
      <c r="F2299" s="14"/>
      <c r="G2299" s="14"/>
      <c r="H2299" s="14"/>
      <c r="I2299" s="14"/>
      <c r="J2299" s="14"/>
      <c r="K2299" s="14"/>
      <c r="L2299" s="14"/>
      <c r="M2299" s="14"/>
    </row>
    <row r="2300" spans="1:13" x14ac:dyDescent="0.3">
      <c r="A2300" s="14"/>
      <c r="B2300" s="14"/>
      <c r="C2300" s="13" t="s">
        <v>26</v>
      </c>
      <c r="D2300" s="26"/>
      <c r="E2300" s="13" t="s">
        <v>17</v>
      </c>
      <c r="F2300" s="17">
        <v>1</v>
      </c>
      <c r="G2300" s="18">
        <v>0</v>
      </c>
      <c r="H2300" s="18">
        <v>0</v>
      </c>
      <c r="I2300" s="18">
        <v>0</v>
      </c>
      <c r="J2300" s="15">
        <f>OR(F2300&lt;&gt;0,G2300&lt;&gt;0,H2300&lt;&gt;0,I2300&lt;&gt;0)*(F2300 + (F2300 = 0))*(G2300 + (G2300 = 0))*(H2300 + (H2300 = 0))*(I2300 + (I2300 = 0))</f>
        <v>1</v>
      </c>
      <c r="K2300" s="14"/>
      <c r="L2300" s="14"/>
      <c r="M2300" s="14"/>
    </row>
    <row r="2301" spans="1:13" x14ac:dyDescent="0.3">
      <c r="A2301" s="14"/>
      <c r="B2301" s="14"/>
      <c r="C2301" s="13" t="s">
        <v>26</v>
      </c>
      <c r="D2301" s="26"/>
      <c r="E2301" s="13" t="s">
        <v>17</v>
      </c>
      <c r="F2301" s="17"/>
      <c r="G2301" s="18"/>
      <c r="H2301" s="18"/>
      <c r="I2301" s="18"/>
      <c r="J2301" s="15">
        <f>OR(F2301&lt;&gt;0,G2301&lt;&gt;0,H2301&lt;&gt;0,I2301&lt;&gt;0)*(F2301 + (F2301 = 0))*(G2301 + (G2301 = 0))*(H2301 + (H2301 = 0))*(I2301 + (I2301 = 0))</f>
        <v>0</v>
      </c>
      <c r="K2301" s="14"/>
      <c r="L2301" s="14"/>
      <c r="M2301" s="14"/>
    </row>
    <row r="2302" spans="1:13" x14ac:dyDescent="0.3">
      <c r="A2302" s="14"/>
      <c r="B2302" s="14"/>
      <c r="C2302" s="14"/>
      <c r="D2302" s="26"/>
      <c r="E2302" s="14"/>
      <c r="F2302" s="14"/>
      <c r="G2302" s="14"/>
      <c r="H2302" s="14"/>
      <c r="I2302" s="14"/>
      <c r="J2302" s="19" t="s">
        <v>1531</v>
      </c>
      <c r="K2302" s="20">
        <f>SUM(J2300:J2301)*1</f>
        <v>1</v>
      </c>
      <c r="L2302" s="18">
        <v>93.16</v>
      </c>
      <c r="M2302" s="20">
        <f>ROUND(K2302*L2302,2)</f>
        <v>93.16</v>
      </c>
    </row>
    <row r="2303" spans="1:13" ht="1.05" customHeight="1" x14ac:dyDescent="0.3">
      <c r="A2303" s="21"/>
      <c r="B2303" s="21"/>
      <c r="C2303" s="21"/>
      <c r="D2303" s="27"/>
      <c r="E2303" s="21"/>
      <c r="F2303" s="21"/>
      <c r="G2303" s="21"/>
      <c r="H2303" s="21"/>
      <c r="I2303" s="21"/>
      <c r="J2303" s="21"/>
      <c r="K2303" s="21"/>
      <c r="L2303" s="21"/>
      <c r="M2303" s="21"/>
    </row>
    <row r="2304" spans="1:13" ht="21.6" x14ac:dyDescent="0.3">
      <c r="A2304" s="12" t="s">
        <v>1532</v>
      </c>
      <c r="B2304" s="13" t="s">
        <v>22</v>
      </c>
      <c r="C2304" s="13" t="s">
        <v>217</v>
      </c>
      <c r="D2304" s="16" t="s">
        <v>1533</v>
      </c>
      <c r="E2304" s="14"/>
      <c r="F2304" s="14"/>
      <c r="G2304" s="14"/>
      <c r="H2304" s="14"/>
      <c r="I2304" s="14"/>
      <c r="J2304" s="14"/>
      <c r="K2304" s="15">
        <f>K2307</f>
        <v>21</v>
      </c>
      <c r="L2304" s="15">
        <f>L2307</f>
        <v>8.6999999999999993</v>
      </c>
      <c r="M2304" s="15">
        <f>M2307</f>
        <v>182.7</v>
      </c>
    </row>
    <row r="2305" spans="1:13" ht="54" x14ac:dyDescent="0.3">
      <c r="A2305" s="14"/>
      <c r="B2305" s="14"/>
      <c r="C2305" s="14"/>
      <c r="D2305" s="16" t="s">
        <v>1534</v>
      </c>
      <c r="E2305" s="14"/>
      <c r="F2305" s="14"/>
      <c r="G2305" s="14"/>
      <c r="H2305" s="14"/>
      <c r="I2305" s="14"/>
      <c r="J2305" s="14"/>
      <c r="K2305" s="14"/>
      <c r="L2305" s="14"/>
      <c r="M2305" s="14"/>
    </row>
    <row r="2306" spans="1:13" x14ac:dyDescent="0.3">
      <c r="A2306" s="14"/>
      <c r="B2306" s="14"/>
      <c r="C2306" s="13" t="s">
        <v>26</v>
      </c>
      <c r="D2306" s="26"/>
      <c r="E2306" s="13" t="s">
        <v>17</v>
      </c>
      <c r="F2306" s="17">
        <v>21</v>
      </c>
      <c r="G2306" s="18">
        <v>0</v>
      </c>
      <c r="H2306" s="18">
        <v>0</v>
      </c>
      <c r="I2306" s="18">
        <v>0</v>
      </c>
      <c r="J2306" s="15">
        <f>OR(F2306&lt;&gt;0,G2306&lt;&gt;0,H2306&lt;&gt;0,I2306&lt;&gt;0)*(F2306 + (F2306 = 0))*(G2306 + (G2306 = 0))*(H2306 + (H2306 = 0))*(I2306 + (I2306 = 0))</f>
        <v>21</v>
      </c>
      <c r="K2306" s="14"/>
      <c r="L2306" s="14"/>
      <c r="M2306" s="14"/>
    </row>
    <row r="2307" spans="1:13" x14ac:dyDescent="0.3">
      <c r="A2307" s="14"/>
      <c r="B2307" s="14"/>
      <c r="C2307" s="14"/>
      <c r="D2307" s="26"/>
      <c r="E2307" s="14"/>
      <c r="F2307" s="14"/>
      <c r="G2307" s="14"/>
      <c r="H2307" s="14"/>
      <c r="I2307" s="14"/>
      <c r="J2307" s="19" t="s">
        <v>1535</v>
      </c>
      <c r="K2307" s="20">
        <f>J2306*1</f>
        <v>21</v>
      </c>
      <c r="L2307" s="18">
        <v>8.6999999999999993</v>
      </c>
      <c r="M2307" s="20">
        <f>ROUND(K2307*L2307,2)</f>
        <v>182.7</v>
      </c>
    </row>
    <row r="2308" spans="1:13" ht="1.05" customHeight="1" x14ac:dyDescent="0.3">
      <c r="A2308" s="21"/>
      <c r="B2308" s="21"/>
      <c r="C2308" s="21"/>
      <c r="D2308" s="27"/>
      <c r="E2308" s="21"/>
      <c r="F2308" s="21"/>
      <c r="G2308" s="21"/>
      <c r="H2308" s="21"/>
      <c r="I2308" s="21"/>
      <c r="J2308" s="21"/>
      <c r="K2308" s="21"/>
      <c r="L2308" s="21"/>
      <c r="M2308" s="21"/>
    </row>
    <row r="2309" spans="1:13" ht="21.6" x14ac:dyDescent="0.3">
      <c r="A2309" s="12" t="s">
        <v>1536</v>
      </c>
      <c r="B2309" s="13" t="s">
        <v>22</v>
      </c>
      <c r="C2309" s="13" t="s">
        <v>217</v>
      </c>
      <c r="D2309" s="16" t="s">
        <v>1537</v>
      </c>
      <c r="E2309" s="14"/>
      <c r="F2309" s="14"/>
      <c r="G2309" s="14"/>
      <c r="H2309" s="14"/>
      <c r="I2309" s="14"/>
      <c r="J2309" s="14"/>
      <c r="K2309" s="15">
        <f>K2312</f>
        <v>28</v>
      </c>
      <c r="L2309" s="15">
        <f>L2312</f>
        <v>8.6999999999999993</v>
      </c>
      <c r="M2309" s="15">
        <f>M2312</f>
        <v>243.6</v>
      </c>
    </row>
    <row r="2310" spans="1:13" ht="54" x14ac:dyDescent="0.3">
      <c r="A2310" s="14"/>
      <c r="B2310" s="14"/>
      <c r="C2310" s="14"/>
      <c r="D2310" s="16" t="s">
        <v>1538</v>
      </c>
      <c r="E2310" s="14"/>
      <c r="F2310" s="14"/>
      <c r="G2310" s="14"/>
      <c r="H2310" s="14"/>
      <c r="I2310" s="14"/>
      <c r="J2310" s="14"/>
      <c r="K2310" s="14"/>
      <c r="L2310" s="14"/>
      <c r="M2310" s="14"/>
    </row>
    <row r="2311" spans="1:13" x14ac:dyDescent="0.3">
      <c r="A2311" s="14"/>
      <c r="B2311" s="14"/>
      <c r="C2311" s="13" t="s">
        <v>26</v>
      </c>
      <c r="D2311" s="26"/>
      <c r="E2311" s="13" t="s">
        <v>17</v>
      </c>
      <c r="F2311" s="17">
        <v>28</v>
      </c>
      <c r="G2311" s="18">
        <v>0</v>
      </c>
      <c r="H2311" s="18">
        <v>0</v>
      </c>
      <c r="I2311" s="18">
        <v>0</v>
      </c>
      <c r="J2311" s="15">
        <f>OR(F2311&lt;&gt;0,G2311&lt;&gt;0,H2311&lt;&gt;0,I2311&lt;&gt;0)*(F2311 + (F2311 = 0))*(G2311 + (G2311 = 0))*(H2311 + (H2311 = 0))*(I2311 + (I2311 = 0))</f>
        <v>28</v>
      </c>
      <c r="K2311" s="14"/>
      <c r="L2311" s="14"/>
      <c r="M2311" s="14"/>
    </row>
    <row r="2312" spans="1:13" x14ac:dyDescent="0.3">
      <c r="A2312" s="14"/>
      <c r="B2312" s="14"/>
      <c r="C2312" s="14"/>
      <c r="D2312" s="26"/>
      <c r="E2312" s="14"/>
      <c r="F2312" s="14"/>
      <c r="G2312" s="14"/>
      <c r="H2312" s="14"/>
      <c r="I2312" s="14"/>
      <c r="J2312" s="19" t="s">
        <v>1539</v>
      </c>
      <c r="K2312" s="20">
        <f>J2311*1</f>
        <v>28</v>
      </c>
      <c r="L2312" s="18">
        <v>8.6999999999999993</v>
      </c>
      <c r="M2312" s="20">
        <f>ROUND(K2312*L2312,2)</f>
        <v>243.6</v>
      </c>
    </row>
    <row r="2313" spans="1:13" ht="1.05" customHeight="1" x14ac:dyDescent="0.3">
      <c r="A2313" s="21"/>
      <c r="B2313" s="21"/>
      <c r="C2313" s="21"/>
      <c r="D2313" s="27"/>
      <c r="E2313" s="21"/>
      <c r="F2313" s="21"/>
      <c r="G2313" s="21"/>
      <c r="H2313" s="21"/>
      <c r="I2313" s="21"/>
      <c r="J2313" s="21"/>
      <c r="K2313" s="21"/>
      <c r="L2313" s="21"/>
      <c r="M2313" s="21"/>
    </row>
    <row r="2314" spans="1:13" ht="21.6" x14ac:dyDescent="0.3">
      <c r="A2314" s="12" t="s">
        <v>1540</v>
      </c>
      <c r="B2314" s="13" t="s">
        <v>22</v>
      </c>
      <c r="C2314" s="13" t="s">
        <v>217</v>
      </c>
      <c r="D2314" s="16" t="s">
        <v>1541</v>
      </c>
      <c r="E2314" s="14"/>
      <c r="F2314" s="14"/>
      <c r="G2314" s="14"/>
      <c r="H2314" s="14"/>
      <c r="I2314" s="14"/>
      <c r="J2314" s="14"/>
      <c r="K2314" s="15">
        <f>K2318</f>
        <v>3</v>
      </c>
      <c r="L2314" s="15">
        <f>L2318</f>
        <v>80.739999999999995</v>
      </c>
      <c r="M2314" s="15">
        <f>M2318</f>
        <v>242.22</v>
      </c>
    </row>
    <row r="2315" spans="1:13" ht="43.2" x14ac:dyDescent="0.3">
      <c r="A2315" s="14"/>
      <c r="B2315" s="14"/>
      <c r="C2315" s="14"/>
      <c r="D2315" s="16" t="s">
        <v>1542</v>
      </c>
      <c r="E2315" s="14"/>
      <c r="F2315" s="14"/>
      <c r="G2315" s="14"/>
      <c r="H2315" s="14"/>
      <c r="I2315" s="14"/>
      <c r="J2315" s="14"/>
      <c r="K2315" s="14"/>
      <c r="L2315" s="14"/>
      <c r="M2315" s="14"/>
    </row>
    <row r="2316" spans="1:13" x14ac:dyDescent="0.3">
      <c r="A2316" s="14"/>
      <c r="B2316" s="14"/>
      <c r="C2316" s="13" t="s">
        <v>26</v>
      </c>
      <c r="D2316" s="26"/>
      <c r="E2316" s="13" t="s">
        <v>17</v>
      </c>
      <c r="F2316" s="17">
        <v>3</v>
      </c>
      <c r="G2316" s="18">
        <v>0</v>
      </c>
      <c r="H2316" s="18">
        <v>0</v>
      </c>
      <c r="I2316" s="18">
        <v>0</v>
      </c>
      <c r="J2316" s="15">
        <f>OR(F2316&lt;&gt;0,G2316&lt;&gt;0,H2316&lt;&gt;0,I2316&lt;&gt;0)*(F2316 + (F2316 = 0))*(G2316 + (G2316 = 0))*(H2316 + (H2316 = 0))*(I2316 + (I2316 = 0))</f>
        <v>3</v>
      </c>
      <c r="K2316" s="14"/>
      <c r="L2316" s="14"/>
      <c r="M2316" s="14"/>
    </row>
    <row r="2317" spans="1:13" x14ac:dyDescent="0.3">
      <c r="A2317" s="14"/>
      <c r="B2317" s="14"/>
      <c r="C2317" s="13" t="s">
        <v>26</v>
      </c>
      <c r="D2317" s="26"/>
      <c r="E2317" s="13" t="s">
        <v>17</v>
      </c>
      <c r="F2317" s="17"/>
      <c r="G2317" s="18"/>
      <c r="H2317" s="18"/>
      <c r="I2317" s="18"/>
      <c r="J2317" s="15">
        <f>OR(F2317&lt;&gt;0,G2317&lt;&gt;0,H2317&lt;&gt;0,I2317&lt;&gt;0)*(F2317 + (F2317 = 0))*(G2317 + (G2317 = 0))*(H2317 + (H2317 = 0))*(I2317 + (I2317 = 0))</f>
        <v>0</v>
      </c>
      <c r="K2317" s="14"/>
      <c r="L2317" s="14"/>
      <c r="M2317" s="14"/>
    </row>
    <row r="2318" spans="1:13" x14ac:dyDescent="0.3">
      <c r="A2318" s="14"/>
      <c r="B2318" s="14"/>
      <c r="C2318" s="14"/>
      <c r="D2318" s="26"/>
      <c r="E2318" s="14"/>
      <c r="F2318" s="14"/>
      <c r="G2318" s="14"/>
      <c r="H2318" s="14"/>
      <c r="I2318" s="14"/>
      <c r="J2318" s="19" t="s">
        <v>1543</v>
      </c>
      <c r="K2318" s="20">
        <f>SUM(J2316:J2317)*1</f>
        <v>3</v>
      </c>
      <c r="L2318" s="18">
        <v>80.739999999999995</v>
      </c>
      <c r="M2318" s="20">
        <f>ROUND(K2318*L2318,2)</f>
        <v>242.22</v>
      </c>
    </row>
    <row r="2319" spans="1:13" ht="1.05" customHeight="1" x14ac:dyDescent="0.3">
      <c r="A2319" s="21"/>
      <c r="B2319" s="21"/>
      <c r="C2319" s="21"/>
      <c r="D2319" s="27"/>
      <c r="E2319" s="21"/>
      <c r="F2319" s="21"/>
      <c r="G2319" s="21"/>
      <c r="H2319" s="21"/>
      <c r="I2319" s="21"/>
      <c r="J2319" s="21"/>
      <c r="K2319" s="21"/>
      <c r="L2319" s="21"/>
      <c r="M2319" s="21"/>
    </row>
    <row r="2320" spans="1:13" x14ac:dyDescent="0.3">
      <c r="A2320" s="12" t="s">
        <v>1544</v>
      </c>
      <c r="B2320" s="13" t="s">
        <v>22</v>
      </c>
      <c r="C2320" s="13" t="s">
        <v>217</v>
      </c>
      <c r="D2320" s="16" t="s">
        <v>1545</v>
      </c>
      <c r="E2320" s="14"/>
      <c r="F2320" s="14"/>
      <c r="G2320" s="14"/>
      <c r="H2320" s="14"/>
      <c r="I2320" s="14"/>
      <c r="J2320" s="14"/>
      <c r="K2320" s="15">
        <f>K2324</f>
        <v>24</v>
      </c>
      <c r="L2320" s="15">
        <f>L2324</f>
        <v>99.37</v>
      </c>
      <c r="M2320" s="15">
        <f>M2324</f>
        <v>2384.88</v>
      </c>
    </row>
    <row r="2321" spans="1:13" ht="75.599999999999994" x14ac:dyDescent="0.3">
      <c r="A2321" s="14"/>
      <c r="B2321" s="14"/>
      <c r="C2321" s="14"/>
      <c r="D2321" s="16" t="s">
        <v>1546</v>
      </c>
      <c r="E2321" s="14"/>
      <c r="F2321" s="14"/>
      <c r="G2321" s="14"/>
      <c r="H2321" s="14"/>
      <c r="I2321" s="14"/>
      <c r="J2321" s="14"/>
      <c r="K2321" s="14"/>
      <c r="L2321" s="14"/>
      <c r="M2321" s="14"/>
    </row>
    <row r="2322" spans="1:13" x14ac:dyDescent="0.3">
      <c r="A2322" s="14"/>
      <c r="B2322" s="14"/>
      <c r="C2322" s="13" t="s">
        <v>26</v>
      </c>
      <c r="D2322" s="26"/>
      <c r="E2322" s="13" t="s">
        <v>1547</v>
      </c>
      <c r="F2322" s="17">
        <v>4</v>
      </c>
      <c r="G2322" s="18">
        <v>0</v>
      </c>
      <c r="H2322" s="18">
        <v>0</v>
      </c>
      <c r="I2322" s="18">
        <v>0</v>
      </c>
      <c r="J2322" s="15">
        <f>OR(F2322&lt;&gt;0,G2322&lt;&gt;0,H2322&lt;&gt;0,I2322&lt;&gt;0)*(F2322 + (F2322 = 0))*(G2322 + (G2322 = 0))*(H2322 + (H2322 = 0))*(I2322 + (I2322 = 0))</f>
        <v>4</v>
      </c>
      <c r="K2322" s="14"/>
      <c r="L2322" s="14"/>
      <c r="M2322" s="14"/>
    </row>
    <row r="2323" spans="1:13" x14ac:dyDescent="0.3">
      <c r="A2323" s="14"/>
      <c r="B2323" s="14"/>
      <c r="C2323" s="13" t="s">
        <v>26</v>
      </c>
      <c r="D2323" s="26"/>
      <c r="E2323" s="13" t="s">
        <v>1548</v>
      </c>
      <c r="F2323" s="17">
        <v>20</v>
      </c>
      <c r="G2323" s="18">
        <v>0</v>
      </c>
      <c r="H2323" s="18">
        <v>0</v>
      </c>
      <c r="I2323" s="18">
        <v>0</v>
      </c>
      <c r="J2323" s="15">
        <f>OR(F2323&lt;&gt;0,G2323&lt;&gt;0,H2323&lt;&gt;0,I2323&lt;&gt;0)*(F2323 + (F2323 = 0))*(G2323 + (G2323 = 0))*(H2323 + (H2323 = 0))*(I2323 + (I2323 = 0))</f>
        <v>20</v>
      </c>
      <c r="K2323" s="14"/>
      <c r="L2323" s="14"/>
      <c r="M2323" s="14"/>
    </row>
    <row r="2324" spans="1:13" x14ac:dyDescent="0.3">
      <c r="A2324" s="14"/>
      <c r="B2324" s="14"/>
      <c r="C2324" s="14"/>
      <c r="D2324" s="26"/>
      <c r="E2324" s="14"/>
      <c r="F2324" s="14"/>
      <c r="G2324" s="14"/>
      <c r="H2324" s="14"/>
      <c r="I2324" s="14"/>
      <c r="J2324" s="19" t="s">
        <v>1549</v>
      </c>
      <c r="K2324" s="20">
        <f>SUM(J2322:J2323)*1</f>
        <v>24</v>
      </c>
      <c r="L2324" s="18">
        <v>99.37</v>
      </c>
      <c r="M2324" s="20">
        <f>ROUND(K2324*L2324,2)</f>
        <v>2384.88</v>
      </c>
    </row>
    <row r="2325" spans="1:13" ht="1.05" customHeight="1" x14ac:dyDescent="0.3">
      <c r="A2325" s="21"/>
      <c r="B2325" s="21"/>
      <c r="C2325" s="21"/>
      <c r="D2325" s="27"/>
      <c r="E2325" s="21"/>
      <c r="F2325" s="21"/>
      <c r="G2325" s="21"/>
      <c r="H2325" s="21"/>
      <c r="I2325" s="21"/>
      <c r="J2325" s="21"/>
      <c r="K2325" s="21"/>
      <c r="L2325" s="21"/>
      <c r="M2325" s="21"/>
    </row>
    <row r="2326" spans="1:13" ht="21.6" x14ac:dyDescent="0.3">
      <c r="A2326" s="12" t="s">
        <v>1550</v>
      </c>
      <c r="B2326" s="13" t="s">
        <v>22</v>
      </c>
      <c r="C2326" s="13" t="s">
        <v>217</v>
      </c>
      <c r="D2326" s="16" t="s">
        <v>1551</v>
      </c>
      <c r="E2326" s="14"/>
      <c r="F2326" s="14"/>
      <c r="G2326" s="14"/>
      <c r="H2326" s="14"/>
      <c r="I2326" s="14"/>
      <c r="J2326" s="14"/>
      <c r="K2326" s="15">
        <f>K2330</f>
        <v>2</v>
      </c>
      <c r="L2326" s="15">
        <f>L2330</f>
        <v>173.9</v>
      </c>
      <c r="M2326" s="15">
        <f>M2330</f>
        <v>347.8</v>
      </c>
    </row>
    <row r="2327" spans="1:13" ht="108" x14ac:dyDescent="0.3">
      <c r="A2327" s="14"/>
      <c r="B2327" s="14"/>
      <c r="C2327" s="14"/>
      <c r="D2327" s="16" t="s">
        <v>1552</v>
      </c>
      <c r="E2327" s="14"/>
      <c r="F2327" s="14"/>
      <c r="G2327" s="14"/>
      <c r="H2327" s="14"/>
      <c r="I2327" s="14"/>
      <c r="J2327" s="14"/>
      <c r="K2327" s="14"/>
      <c r="L2327" s="14"/>
      <c r="M2327" s="14"/>
    </row>
    <row r="2328" spans="1:13" x14ac:dyDescent="0.3">
      <c r="A2328" s="14"/>
      <c r="B2328" s="14"/>
      <c r="C2328" s="13" t="s">
        <v>26</v>
      </c>
      <c r="D2328" s="26"/>
      <c r="E2328" s="13" t="s">
        <v>17</v>
      </c>
      <c r="F2328" s="17">
        <v>2</v>
      </c>
      <c r="G2328" s="18">
        <v>0</v>
      </c>
      <c r="H2328" s="18">
        <v>0</v>
      </c>
      <c r="I2328" s="18">
        <v>0</v>
      </c>
      <c r="J2328" s="15">
        <f>OR(F2328&lt;&gt;0,G2328&lt;&gt;0,H2328&lt;&gt;0,I2328&lt;&gt;0)*(F2328 + (F2328 = 0))*(G2328 + (G2328 = 0))*(H2328 + (H2328 = 0))*(I2328 + (I2328 = 0))</f>
        <v>2</v>
      </c>
      <c r="K2328" s="14"/>
      <c r="L2328" s="14"/>
      <c r="M2328" s="14"/>
    </row>
    <row r="2329" spans="1:13" x14ac:dyDescent="0.3">
      <c r="A2329" s="14"/>
      <c r="B2329" s="14"/>
      <c r="C2329" s="13" t="s">
        <v>26</v>
      </c>
      <c r="D2329" s="26"/>
      <c r="E2329" s="13" t="s">
        <v>17</v>
      </c>
      <c r="F2329" s="17"/>
      <c r="G2329" s="18"/>
      <c r="H2329" s="18"/>
      <c r="I2329" s="18"/>
      <c r="J2329" s="15">
        <f>OR(F2329&lt;&gt;0,G2329&lt;&gt;0,H2329&lt;&gt;0,I2329&lt;&gt;0)*(F2329 + (F2329 = 0))*(G2329 + (G2329 = 0))*(H2329 + (H2329 = 0))*(I2329 + (I2329 = 0))</f>
        <v>0</v>
      </c>
      <c r="K2329" s="14"/>
      <c r="L2329" s="14"/>
      <c r="M2329" s="14"/>
    </row>
    <row r="2330" spans="1:13" x14ac:dyDescent="0.3">
      <c r="A2330" s="14"/>
      <c r="B2330" s="14"/>
      <c r="C2330" s="14"/>
      <c r="D2330" s="26"/>
      <c r="E2330" s="14"/>
      <c r="F2330" s="14"/>
      <c r="G2330" s="14"/>
      <c r="H2330" s="14"/>
      <c r="I2330" s="14"/>
      <c r="J2330" s="19" t="s">
        <v>1553</v>
      </c>
      <c r="K2330" s="20">
        <f>SUM(J2328:J2329)*1</f>
        <v>2</v>
      </c>
      <c r="L2330" s="18">
        <v>173.9</v>
      </c>
      <c r="M2330" s="20">
        <f>ROUND(K2330*L2330,2)</f>
        <v>347.8</v>
      </c>
    </row>
    <row r="2331" spans="1:13" ht="1.05" customHeight="1" x14ac:dyDescent="0.3">
      <c r="A2331" s="21"/>
      <c r="B2331" s="21"/>
      <c r="C2331" s="21"/>
      <c r="D2331" s="27"/>
      <c r="E2331" s="21"/>
      <c r="F2331" s="21"/>
      <c r="G2331" s="21"/>
      <c r="H2331" s="21"/>
      <c r="I2331" s="21"/>
      <c r="J2331" s="21"/>
      <c r="K2331" s="21"/>
      <c r="L2331" s="21"/>
      <c r="M2331" s="21"/>
    </row>
    <row r="2332" spans="1:13" ht="21.6" x14ac:dyDescent="0.3">
      <c r="A2332" s="12" t="s">
        <v>1554</v>
      </c>
      <c r="B2332" s="13" t="s">
        <v>22</v>
      </c>
      <c r="C2332" s="13" t="s">
        <v>217</v>
      </c>
      <c r="D2332" s="16" t="s">
        <v>1555</v>
      </c>
      <c r="E2332" s="14"/>
      <c r="F2332" s="14"/>
      <c r="G2332" s="14"/>
      <c r="H2332" s="14"/>
      <c r="I2332" s="14"/>
      <c r="J2332" s="14"/>
      <c r="K2332" s="15">
        <f>K2336</f>
        <v>1</v>
      </c>
      <c r="L2332" s="15">
        <f>L2336</f>
        <v>558.97</v>
      </c>
      <c r="M2332" s="15">
        <f>M2336</f>
        <v>558.97</v>
      </c>
    </row>
    <row r="2333" spans="1:13" ht="86.4" x14ac:dyDescent="0.3">
      <c r="A2333" s="14"/>
      <c r="B2333" s="14"/>
      <c r="C2333" s="14"/>
      <c r="D2333" s="16" t="s">
        <v>1556</v>
      </c>
      <c r="E2333" s="14"/>
      <c r="F2333" s="14"/>
      <c r="G2333" s="14"/>
      <c r="H2333" s="14"/>
      <c r="I2333" s="14"/>
      <c r="J2333" s="14"/>
      <c r="K2333" s="14"/>
      <c r="L2333" s="14"/>
      <c r="M2333" s="14"/>
    </row>
    <row r="2334" spans="1:13" x14ac:dyDescent="0.3">
      <c r="A2334" s="14"/>
      <c r="B2334" s="14"/>
      <c r="C2334" s="13" t="s">
        <v>26</v>
      </c>
      <c r="D2334" s="26"/>
      <c r="E2334" s="13" t="s">
        <v>17</v>
      </c>
      <c r="F2334" s="17">
        <v>1</v>
      </c>
      <c r="G2334" s="18">
        <v>0</v>
      </c>
      <c r="H2334" s="18">
        <v>0</v>
      </c>
      <c r="I2334" s="18">
        <v>0</v>
      </c>
      <c r="J2334" s="15">
        <f>OR(F2334&lt;&gt;0,G2334&lt;&gt;0,H2334&lt;&gt;0,I2334&lt;&gt;0)*(F2334 + (F2334 = 0))*(G2334 + (G2334 = 0))*(H2334 + (H2334 = 0))*(I2334 + (I2334 = 0))</f>
        <v>1</v>
      </c>
      <c r="K2334" s="14"/>
      <c r="L2334" s="14"/>
      <c r="M2334" s="14"/>
    </row>
    <row r="2335" spans="1:13" x14ac:dyDescent="0.3">
      <c r="A2335" s="14"/>
      <c r="B2335" s="14"/>
      <c r="C2335" s="13" t="s">
        <v>26</v>
      </c>
      <c r="D2335" s="26"/>
      <c r="E2335" s="13" t="s">
        <v>17</v>
      </c>
      <c r="F2335" s="17"/>
      <c r="G2335" s="18"/>
      <c r="H2335" s="18"/>
      <c r="I2335" s="18"/>
      <c r="J2335" s="15">
        <f>OR(F2335&lt;&gt;0,G2335&lt;&gt;0,H2335&lt;&gt;0,I2335&lt;&gt;0)*(F2335 + (F2335 = 0))*(G2335 + (G2335 = 0))*(H2335 + (H2335 = 0))*(I2335 + (I2335 = 0))</f>
        <v>0</v>
      </c>
      <c r="K2335" s="14"/>
      <c r="L2335" s="14"/>
      <c r="M2335" s="14"/>
    </row>
    <row r="2336" spans="1:13" x14ac:dyDescent="0.3">
      <c r="A2336" s="14"/>
      <c r="B2336" s="14"/>
      <c r="C2336" s="14"/>
      <c r="D2336" s="26"/>
      <c r="E2336" s="14"/>
      <c r="F2336" s="14"/>
      <c r="G2336" s="14"/>
      <c r="H2336" s="14"/>
      <c r="I2336" s="14"/>
      <c r="J2336" s="19" t="s">
        <v>1557</v>
      </c>
      <c r="K2336" s="20">
        <f>SUM(J2334:J2335)*1</f>
        <v>1</v>
      </c>
      <c r="L2336" s="18">
        <v>558.97</v>
      </c>
      <c r="M2336" s="20">
        <f>ROUND(K2336*L2336,2)</f>
        <v>558.97</v>
      </c>
    </row>
    <row r="2337" spans="1:13" ht="1.05" customHeight="1" x14ac:dyDescent="0.3">
      <c r="A2337" s="21"/>
      <c r="B2337" s="21"/>
      <c r="C2337" s="21"/>
      <c r="D2337" s="27"/>
      <c r="E2337" s="21"/>
      <c r="F2337" s="21"/>
      <c r="G2337" s="21"/>
      <c r="H2337" s="21"/>
      <c r="I2337" s="21"/>
      <c r="J2337" s="21"/>
      <c r="K2337" s="21"/>
      <c r="L2337" s="21"/>
      <c r="M2337" s="21"/>
    </row>
    <row r="2338" spans="1:13" x14ac:dyDescent="0.3">
      <c r="A2338" s="12" t="s">
        <v>1558</v>
      </c>
      <c r="B2338" s="13" t="s">
        <v>22</v>
      </c>
      <c r="C2338" s="13" t="s">
        <v>217</v>
      </c>
      <c r="D2338" s="16" t="s">
        <v>1559</v>
      </c>
      <c r="E2338" s="14"/>
      <c r="F2338" s="14"/>
      <c r="G2338" s="14"/>
      <c r="H2338" s="14"/>
      <c r="I2338" s="14"/>
      <c r="J2338" s="14"/>
      <c r="K2338" s="15">
        <f>K2341</f>
        <v>44</v>
      </c>
      <c r="L2338" s="15">
        <f>L2341</f>
        <v>50.93</v>
      </c>
      <c r="M2338" s="15">
        <f>M2341</f>
        <v>2240.92</v>
      </c>
    </row>
    <row r="2339" spans="1:13" ht="86.4" x14ac:dyDescent="0.3">
      <c r="A2339" s="14"/>
      <c r="B2339" s="14"/>
      <c r="C2339" s="14"/>
      <c r="D2339" s="16" t="s">
        <v>1560</v>
      </c>
      <c r="E2339" s="14"/>
      <c r="F2339" s="14"/>
      <c r="G2339" s="14"/>
      <c r="H2339" s="14"/>
      <c r="I2339" s="14"/>
      <c r="J2339" s="14"/>
      <c r="K2339" s="14"/>
      <c r="L2339" s="14"/>
      <c r="M2339" s="14"/>
    </row>
    <row r="2340" spans="1:13" x14ac:dyDescent="0.3">
      <c r="A2340" s="14"/>
      <c r="B2340" s="14"/>
      <c r="C2340" s="13" t="s">
        <v>26</v>
      </c>
      <c r="D2340" s="26"/>
      <c r="E2340" s="13" t="s">
        <v>17</v>
      </c>
      <c r="F2340" s="17">
        <v>44</v>
      </c>
      <c r="G2340" s="18">
        <v>0</v>
      </c>
      <c r="H2340" s="18">
        <v>0</v>
      </c>
      <c r="I2340" s="18">
        <v>0</v>
      </c>
      <c r="J2340" s="15">
        <f>OR(F2340&lt;&gt;0,G2340&lt;&gt;0,H2340&lt;&gt;0,I2340&lt;&gt;0)*(F2340 + (F2340 = 0))*(G2340 + (G2340 = 0))*(H2340 + (H2340 = 0))*(I2340 + (I2340 = 0))</f>
        <v>44</v>
      </c>
      <c r="K2340" s="14"/>
      <c r="L2340" s="14"/>
      <c r="M2340" s="14"/>
    </row>
    <row r="2341" spans="1:13" x14ac:dyDescent="0.3">
      <c r="A2341" s="14"/>
      <c r="B2341" s="14"/>
      <c r="C2341" s="14"/>
      <c r="D2341" s="26"/>
      <c r="E2341" s="14"/>
      <c r="F2341" s="14"/>
      <c r="G2341" s="14"/>
      <c r="H2341" s="14"/>
      <c r="I2341" s="14"/>
      <c r="J2341" s="19" t="s">
        <v>1561</v>
      </c>
      <c r="K2341" s="20">
        <f>J2340*1</f>
        <v>44</v>
      </c>
      <c r="L2341" s="18">
        <v>50.93</v>
      </c>
      <c r="M2341" s="20">
        <f>ROUND(K2341*L2341,2)</f>
        <v>2240.92</v>
      </c>
    </row>
    <row r="2342" spans="1:13" ht="1.05" customHeight="1" x14ac:dyDescent="0.3">
      <c r="A2342" s="21"/>
      <c r="B2342" s="21"/>
      <c r="C2342" s="21"/>
      <c r="D2342" s="27"/>
      <c r="E2342" s="21"/>
      <c r="F2342" s="21"/>
      <c r="G2342" s="21"/>
      <c r="H2342" s="21"/>
      <c r="I2342" s="21"/>
      <c r="J2342" s="21"/>
      <c r="K2342" s="21"/>
      <c r="L2342" s="21"/>
      <c r="M2342" s="21"/>
    </row>
    <row r="2343" spans="1:13" x14ac:dyDescent="0.3">
      <c r="A2343" s="12" t="s">
        <v>1562</v>
      </c>
      <c r="B2343" s="13" t="s">
        <v>22</v>
      </c>
      <c r="C2343" s="13" t="s">
        <v>217</v>
      </c>
      <c r="D2343" s="16" t="s">
        <v>1563</v>
      </c>
      <c r="E2343" s="14"/>
      <c r="F2343" s="14"/>
      <c r="G2343" s="14"/>
      <c r="H2343" s="14"/>
      <c r="I2343" s="14"/>
      <c r="J2343" s="14"/>
      <c r="K2343" s="15">
        <f>K2346</f>
        <v>4</v>
      </c>
      <c r="L2343" s="15">
        <f>L2346</f>
        <v>59.62</v>
      </c>
      <c r="M2343" s="15">
        <f>M2346</f>
        <v>238.48</v>
      </c>
    </row>
    <row r="2344" spans="1:13" ht="64.8" x14ac:dyDescent="0.3">
      <c r="A2344" s="14"/>
      <c r="B2344" s="14"/>
      <c r="C2344" s="14"/>
      <c r="D2344" s="16" t="s">
        <v>1564</v>
      </c>
      <c r="E2344" s="14"/>
      <c r="F2344" s="14"/>
      <c r="G2344" s="14"/>
      <c r="H2344" s="14"/>
      <c r="I2344" s="14"/>
      <c r="J2344" s="14"/>
      <c r="K2344" s="14"/>
      <c r="L2344" s="14"/>
      <c r="M2344" s="14"/>
    </row>
    <row r="2345" spans="1:13" x14ac:dyDescent="0.3">
      <c r="A2345" s="14"/>
      <c r="B2345" s="14"/>
      <c r="C2345" s="13" t="s">
        <v>26</v>
      </c>
      <c r="D2345" s="26"/>
      <c r="E2345" s="13" t="s">
        <v>17</v>
      </c>
      <c r="F2345" s="17">
        <v>4</v>
      </c>
      <c r="G2345" s="18">
        <v>0</v>
      </c>
      <c r="H2345" s="18">
        <v>0</v>
      </c>
      <c r="I2345" s="18">
        <v>0</v>
      </c>
      <c r="J2345" s="15">
        <f>OR(F2345&lt;&gt;0,G2345&lt;&gt;0,H2345&lt;&gt;0,I2345&lt;&gt;0)*(F2345 + (F2345 = 0))*(G2345 + (G2345 = 0))*(H2345 + (H2345 = 0))*(I2345 + (I2345 = 0))</f>
        <v>4</v>
      </c>
      <c r="K2345" s="14"/>
      <c r="L2345" s="14"/>
      <c r="M2345" s="14"/>
    </row>
    <row r="2346" spans="1:13" x14ac:dyDescent="0.3">
      <c r="A2346" s="14"/>
      <c r="B2346" s="14"/>
      <c r="C2346" s="14"/>
      <c r="D2346" s="26"/>
      <c r="E2346" s="14"/>
      <c r="F2346" s="14"/>
      <c r="G2346" s="14"/>
      <c r="H2346" s="14"/>
      <c r="I2346" s="14"/>
      <c r="J2346" s="19" t="s">
        <v>1565</v>
      </c>
      <c r="K2346" s="20">
        <f>J2345*1</f>
        <v>4</v>
      </c>
      <c r="L2346" s="18">
        <v>59.62</v>
      </c>
      <c r="M2346" s="20">
        <f>ROUND(K2346*L2346,2)</f>
        <v>238.48</v>
      </c>
    </row>
    <row r="2347" spans="1:13" ht="1.05" customHeight="1" x14ac:dyDescent="0.3">
      <c r="A2347" s="21"/>
      <c r="B2347" s="21"/>
      <c r="C2347" s="21"/>
      <c r="D2347" s="27"/>
      <c r="E2347" s="21"/>
      <c r="F2347" s="21"/>
      <c r="G2347" s="21"/>
      <c r="H2347" s="21"/>
      <c r="I2347" s="21"/>
      <c r="J2347" s="21"/>
      <c r="K2347" s="21"/>
      <c r="L2347" s="21"/>
      <c r="M2347" s="21"/>
    </row>
    <row r="2348" spans="1:13" x14ac:dyDescent="0.3">
      <c r="A2348" s="12" t="s">
        <v>1566</v>
      </c>
      <c r="B2348" s="13" t="s">
        <v>22</v>
      </c>
      <c r="C2348" s="13" t="s">
        <v>217</v>
      </c>
      <c r="D2348" s="16" t="s">
        <v>1567</v>
      </c>
      <c r="E2348" s="14"/>
      <c r="F2348" s="14"/>
      <c r="G2348" s="14"/>
      <c r="H2348" s="14"/>
      <c r="I2348" s="14"/>
      <c r="J2348" s="14"/>
      <c r="K2348" s="15">
        <f>K2351</f>
        <v>5</v>
      </c>
      <c r="L2348" s="15">
        <f>L2351</f>
        <v>105.58</v>
      </c>
      <c r="M2348" s="15">
        <f>M2351</f>
        <v>527.9</v>
      </c>
    </row>
    <row r="2349" spans="1:13" ht="64.8" x14ac:dyDescent="0.3">
      <c r="A2349" s="14"/>
      <c r="B2349" s="14"/>
      <c r="C2349" s="14"/>
      <c r="D2349" s="16" t="s">
        <v>1568</v>
      </c>
      <c r="E2349" s="14"/>
      <c r="F2349" s="14"/>
      <c r="G2349" s="14"/>
      <c r="H2349" s="14"/>
      <c r="I2349" s="14"/>
      <c r="J2349" s="14"/>
      <c r="K2349" s="14"/>
      <c r="L2349" s="14"/>
      <c r="M2349" s="14"/>
    </row>
    <row r="2350" spans="1:13" x14ac:dyDescent="0.3">
      <c r="A2350" s="14"/>
      <c r="B2350" s="14"/>
      <c r="C2350" s="13" t="s">
        <v>26</v>
      </c>
      <c r="D2350" s="26"/>
      <c r="E2350" s="13" t="s">
        <v>17</v>
      </c>
      <c r="F2350" s="17">
        <v>5</v>
      </c>
      <c r="G2350" s="18">
        <v>0</v>
      </c>
      <c r="H2350" s="18">
        <v>0</v>
      </c>
      <c r="I2350" s="18">
        <v>0</v>
      </c>
      <c r="J2350" s="15">
        <f>OR(F2350&lt;&gt;0,G2350&lt;&gt;0,H2350&lt;&gt;0,I2350&lt;&gt;0)*(F2350 + (F2350 = 0))*(G2350 + (G2350 = 0))*(H2350 + (H2350 = 0))*(I2350 + (I2350 = 0))</f>
        <v>5</v>
      </c>
      <c r="K2350" s="14"/>
      <c r="L2350" s="14"/>
      <c r="M2350" s="14"/>
    </row>
    <row r="2351" spans="1:13" x14ac:dyDescent="0.3">
      <c r="A2351" s="14"/>
      <c r="B2351" s="14"/>
      <c r="C2351" s="14"/>
      <c r="D2351" s="26"/>
      <c r="E2351" s="14"/>
      <c r="F2351" s="14"/>
      <c r="G2351" s="14"/>
      <c r="H2351" s="14"/>
      <c r="I2351" s="14"/>
      <c r="J2351" s="19" t="s">
        <v>1569</v>
      </c>
      <c r="K2351" s="20">
        <f>J2350*1</f>
        <v>5</v>
      </c>
      <c r="L2351" s="18">
        <v>105.58</v>
      </c>
      <c r="M2351" s="20">
        <f>ROUND(K2351*L2351,2)</f>
        <v>527.9</v>
      </c>
    </row>
    <row r="2352" spans="1:13" ht="1.05" customHeight="1" x14ac:dyDescent="0.3">
      <c r="A2352" s="21"/>
      <c r="B2352" s="21"/>
      <c r="C2352" s="21"/>
      <c r="D2352" s="27"/>
      <c r="E2352" s="21"/>
      <c r="F2352" s="21"/>
      <c r="G2352" s="21"/>
      <c r="H2352" s="21"/>
      <c r="I2352" s="21"/>
      <c r="J2352" s="21"/>
      <c r="K2352" s="21"/>
      <c r="L2352" s="21"/>
      <c r="M2352" s="21"/>
    </row>
    <row r="2353" spans="1:13" x14ac:dyDescent="0.3">
      <c r="A2353" s="12" t="s">
        <v>1570</v>
      </c>
      <c r="B2353" s="13" t="s">
        <v>22</v>
      </c>
      <c r="C2353" s="13" t="s">
        <v>203</v>
      </c>
      <c r="D2353" s="16" t="s">
        <v>1571</v>
      </c>
      <c r="E2353" s="14"/>
      <c r="F2353" s="14"/>
      <c r="G2353" s="14"/>
      <c r="H2353" s="14"/>
      <c r="I2353" s="14"/>
      <c r="J2353" s="14"/>
      <c r="K2353" s="15">
        <f>K2356</f>
        <v>1180</v>
      </c>
      <c r="L2353" s="15">
        <f>L2356</f>
        <v>8.01</v>
      </c>
      <c r="M2353" s="15">
        <f>M2356</f>
        <v>9451.7999999999993</v>
      </c>
    </row>
    <row r="2354" spans="1:13" ht="108" x14ac:dyDescent="0.3">
      <c r="A2354" s="14"/>
      <c r="B2354" s="14"/>
      <c r="C2354" s="14"/>
      <c r="D2354" s="16" t="s">
        <v>1572</v>
      </c>
      <c r="E2354" s="14"/>
      <c r="F2354" s="14"/>
      <c r="G2354" s="14"/>
      <c r="H2354" s="14"/>
      <c r="I2354" s="14"/>
      <c r="J2354" s="14"/>
      <c r="K2354" s="14"/>
      <c r="L2354" s="14"/>
      <c r="M2354" s="14"/>
    </row>
    <row r="2355" spans="1:13" x14ac:dyDescent="0.3">
      <c r="A2355" s="14"/>
      <c r="B2355" s="14"/>
      <c r="C2355" s="13" t="s">
        <v>26</v>
      </c>
      <c r="D2355" s="26"/>
      <c r="E2355" s="13" t="s">
        <v>17</v>
      </c>
      <c r="F2355" s="17">
        <v>1180</v>
      </c>
      <c r="G2355" s="18">
        <v>0</v>
      </c>
      <c r="H2355" s="18">
        <v>0</v>
      </c>
      <c r="I2355" s="18">
        <v>0</v>
      </c>
      <c r="J2355" s="15">
        <f>OR(F2355&lt;&gt;0,G2355&lt;&gt;0,H2355&lt;&gt;0,I2355&lt;&gt;0)*(F2355 + (F2355 = 0))*(G2355 + (G2355 = 0))*(H2355 + (H2355 = 0))*(I2355 + (I2355 = 0))</f>
        <v>1180</v>
      </c>
      <c r="K2355" s="14"/>
      <c r="L2355" s="14"/>
      <c r="M2355" s="14"/>
    </row>
    <row r="2356" spans="1:13" x14ac:dyDescent="0.3">
      <c r="A2356" s="14"/>
      <c r="B2356" s="14"/>
      <c r="C2356" s="14"/>
      <c r="D2356" s="26"/>
      <c r="E2356" s="14"/>
      <c r="F2356" s="14"/>
      <c r="G2356" s="14"/>
      <c r="H2356" s="14"/>
      <c r="I2356" s="14"/>
      <c r="J2356" s="19" t="s">
        <v>1573</v>
      </c>
      <c r="K2356" s="20">
        <f>J2355*1</f>
        <v>1180</v>
      </c>
      <c r="L2356" s="18">
        <v>8.01</v>
      </c>
      <c r="M2356" s="20">
        <f>ROUND(K2356*L2356,2)</f>
        <v>9451.7999999999993</v>
      </c>
    </row>
    <row r="2357" spans="1:13" ht="1.05" customHeight="1" x14ac:dyDescent="0.3">
      <c r="A2357" s="21"/>
      <c r="B2357" s="21"/>
      <c r="C2357" s="21"/>
      <c r="D2357" s="27"/>
      <c r="E2357" s="21"/>
      <c r="F2357" s="21"/>
      <c r="G2357" s="21"/>
      <c r="H2357" s="21"/>
      <c r="I2357" s="21"/>
      <c r="J2357" s="21"/>
      <c r="K2357" s="21"/>
      <c r="L2357" s="21"/>
      <c r="M2357" s="21"/>
    </row>
    <row r="2358" spans="1:13" x14ac:dyDescent="0.3">
      <c r="A2358" s="14"/>
      <c r="B2358" s="14"/>
      <c r="C2358" s="14"/>
      <c r="D2358" s="26"/>
      <c r="E2358" s="14"/>
      <c r="F2358" s="14"/>
      <c r="G2358" s="14"/>
      <c r="H2358" s="14"/>
      <c r="I2358" s="14"/>
      <c r="J2358" s="19" t="s">
        <v>1574</v>
      </c>
      <c r="K2358" s="22">
        <v>1</v>
      </c>
      <c r="L2358" s="20">
        <f>M2249+M2255+M2261+M2266+M2272+M2278+M2283+M2288+M2293+M2298+M2304+M2309+M2314+M2320+M2326+M2332+M2338+M2343+M2348+M2353</f>
        <v>34297.019999999997</v>
      </c>
      <c r="M2358" s="20">
        <f>ROUND(K2358*L2358,2)</f>
        <v>34297.019999999997</v>
      </c>
    </row>
    <row r="2359" spans="1:13" ht="1.05" customHeight="1" x14ac:dyDescent="0.3">
      <c r="A2359" s="21"/>
      <c r="B2359" s="21"/>
      <c r="C2359" s="21"/>
      <c r="D2359" s="27"/>
      <c r="E2359" s="21"/>
      <c r="F2359" s="21"/>
      <c r="G2359" s="21"/>
      <c r="H2359" s="21"/>
      <c r="I2359" s="21"/>
      <c r="J2359" s="21"/>
      <c r="K2359" s="21"/>
      <c r="L2359" s="21"/>
      <c r="M2359" s="21"/>
    </row>
    <row r="2360" spans="1:13" x14ac:dyDescent="0.3">
      <c r="A2360" s="5" t="s">
        <v>1575</v>
      </c>
      <c r="B2360" s="5" t="s">
        <v>16</v>
      </c>
      <c r="C2360" s="5" t="s">
        <v>17</v>
      </c>
      <c r="D2360" s="24" t="s">
        <v>1576</v>
      </c>
      <c r="E2360" s="6"/>
      <c r="F2360" s="6"/>
      <c r="G2360" s="6"/>
      <c r="H2360" s="6"/>
      <c r="I2360" s="6"/>
      <c r="J2360" s="6"/>
      <c r="K2360" s="7">
        <f>K2366</f>
        <v>1</v>
      </c>
      <c r="L2360" s="8">
        <f>L2366</f>
        <v>7452.8</v>
      </c>
      <c r="M2360" s="8">
        <f>M2366</f>
        <v>7452.8</v>
      </c>
    </row>
    <row r="2361" spans="1:13" ht="21.6" x14ac:dyDescent="0.3">
      <c r="A2361" s="12" t="s">
        <v>1577</v>
      </c>
      <c r="B2361" s="13" t="s">
        <v>22</v>
      </c>
      <c r="C2361" s="13" t="s">
        <v>217</v>
      </c>
      <c r="D2361" s="16" t="s">
        <v>1578</v>
      </c>
      <c r="E2361" s="14"/>
      <c r="F2361" s="14"/>
      <c r="G2361" s="14"/>
      <c r="H2361" s="14"/>
      <c r="I2361" s="14"/>
      <c r="J2361" s="14"/>
      <c r="K2361" s="15">
        <f>K2364</f>
        <v>40</v>
      </c>
      <c r="L2361" s="15">
        <f>L2364</f>
        <v>186.32</v>
      </c>
      <c r="M2361" s="15">
        <f>M2364</f>
        <v>7452.8</v>
      </c>
    </row>
    <row r="2362" spans="1:13" ht="97.2" x14ac:dyDescent="0.3">
      <c r="A2362" s="14"/>
      <c r="B2362" s="14"/>
      <c r="C2362" s="14"/>
      <c r="D2362" s="16" t="s">
        <v>1579</v>
      </c>
      <c r="E2362" s="14"/>
      <c r="F2362" s="14"/>
      <c r="G2362" s="14"/>
      <c r="H2362" s="14"/>
      <c r="I2362" s="14"/>
      <c r="J2362" s="14"/>
      <c r="K2362" s="14"/>
      <c r="L2362" s="14"/>
      <c r="M2362" s="14"/>
    </row>
    <row r="2363" spans="1:13" x14ac:dyDescent="0.3">
      <c r="A2363" s="14"/>
      <c r="B2363" s="14"/>
      <c r="C2363" s="13" t="s">
        <v>26</v>
      </c>
      <c r="D2363" s="26"/>
      <c r="E2363" s="13" t="s">
        <v>1580</v>
      </c>
      <c r="F2363" s="17">
        <v>40</v>
      </c>
      <c r="G2363" s="18">
        <v>0</v>
      </c>
      <c r="H2363" s="18">
        <v>0</v>
      </c>
      <c r="I2363" s="18">
        <v>0</v>
      </c>
      <c r="J2363" s="15">
        <f>OR(F2363&lt;&gt;0,G2363&lt;&gt;0,H2363&lt;&gt;0,I2363&lt;&gt;0)*(F2363 + (F2363 = 0))*(G2363 + (G2363 = 0))*(H2363 + (H2363 = 0))*(I2363 + (I2363 = 0))</f>
        <v>40</v>
      </c>
      <c r="K2363" s="14"/>
      <c r="L2363" s="14"/>
      <c r="M2363" s="14"/>
    </row>
    <row r="2364" spans="1:13" x14ac:dyDescent="0.3">
      <c r="A2364" s="14"/>
      <c r="B2364" s="14"/>
      <c r="C2364" s="14"/>
      <c r="D2364" s="26"/>
      <c r="E2364" s="14"/>
      <c r="F2364" s="14"/>
      <c r="G2364" s="14"/>
      <c r="H2364" s="14"/>
      <c r="I2364" s="14"/>
      <c r="J2364" s="19" t="s">
        <v>1581</v>
      </c>
      <c r="K2364" s="20">
        <f>J2363*1</f>
        <v>40</v>
      </c>
      <c r="L2364" s="18">
        <v>186.32</v>
      </c>
      <c r="M2364" s="20">
        <f>ROUND(K2364*L2364,2)</f>
        <v>7452.8</v>
      </c>
    </row>
    <row r="2365" spans="1:13" ht="1.05" customHeight="1" x14ac:dyDescent="0.3">
      <c r="A2365" s="21"/>
      <c r="B2365" s="21"/>
      <c r="C2365" s="21"/>
      <c r="D2365" s="27"/>
      <c r="E2365" s="21"/>
      <c r="F2365" s="21"/>
      <c r="G2365" s="21"/>
      <c r="H2365" s="21"/>
      <c r="I2365" s="21"/>
      <c r="J2365" s="21"/>
      <c r="K2365" s="21"/>
      <c r="L2365" s="21"/>
      <c r="M2365" s="21"/>
    </row>
    <row r="2366" spans="1:13" x14ac:dyDescent="0.3">
      <c r="A2366" s="14"/>
      <c r="B2366" s="14"/>
      <c r="C2366" s="14"/>
      <c r="D2366" s="26"/>
      <c r="E2366" s="14"/>
      <c r="F2366" s="14"/>
      <c r="G2366" s="14"/>
      <c r="H2366" s="14"/>
      <c r="I2366" s="14"/>
      <c r="J2366" s="19" t="s">
        <v>1582</v>
      </c>
      <c r="K2366" s="22">
        <v>1</v>
      </c>
      <c r="L2366" s="20">
        <f>M2361</f>
        <v>7452.8</v>
      </c>
      <c r="M2366" s="20">
        <f>ROUND(K2366*L2366,2)</f>
        <v>7452.8</v>
      </c>
    </row>
    <row r="2367" spans="1:13" ht="1.05" customHeight="1" x14ac:dyDescent="0.3">
      <c r="A2367" s="21"/>
      <c r="B2367" s="21"/>
      <c r="C2367" s="21"/>
      <c r="D2367" s="27"/>
      <c r="E2367" s="21"/>
      <c r="F2367" s="21"/>
      <c r="G2367" s="21"/>
      <c r="H2367" s="21"/>
      <c r="I2367" s="21"/>
      <c r="J2367" s="21"/>
      <c r="K2367" s="21"/>
      <c r="L2367" s="21"/>
      <c r="M2367" s="21"/>
    </row>
    <row r="2368" spans="1:13" x14ac:dyDescent="0.3">
      <c r="A2368" s="5" t="s">
        <v>1583</v>
      </c>
      <c r="B2368" s="5" t="s">
        <v>16</v>
      </c>
      <c r="C2368" s="5" t="s">
        <v>17</v>
      </c>
      <c r="D2368" s="24" t="s">
        <v>1584</v>
      </c>
      <c r="E2368" s="6"/>
      <c r="F2368" s="6"/>
      <c r="G2368" s="6"/>
      <c r="H2368" s="6"/>
      <c r="I2368" s="6"/>
      <c r="J2368" s="6"/>
      <c r="K2368" s="7">
        <f>K2374</f>
        <v>1</v>
      </c>
      <c r="L2368" s="8">
        <f>L2374</f>
        <v>3726.43</v>
      </c>
      <c r="M2368" s="8">
        <f>M2374</f>
        <v>3726.43</v>
      </c>
    </row>
    <row r="2369" spans="1:13" x14ac:dyDescent="0.3">
      <c r="A2369" s="12" t="s">
        <v>1585</v>
      </c>
      <c r="B2369" s="13" t="s">
        <v>22</v>
      </c>
      <c r="C2369" s="13" t="s">
        <v>48</v>
      </c>
      <c r="D2369" s="16" t="s">
        <v>1586</v>
      </c>
      <c r="E2369" s="14"/>
      <c r="F2369" s="14"/>
      <c r="G2369" s="14"/>
      <c r="H2369" s="14"/>
      <c r="I2369" s="14"/>
      <c r="J2369" s="14"/>
      <c r="K2369" s="15">
        <f>K2372</f>
        <v>1</v>
      </c>
      <c r="L2369" s="15">
        <f>L2372</f>
        <v>3726.43</v>
      </c>
      <c r="M2369" s="15">
        <f>M2372</f>
        <v>3726.43</v>
      </c>
    </row>
    <row r="2370" spans="1:13" ht="86.4" x14ac:dyDescent="0.3">
      <c r="A2370" s="14"/>
      <c r="B2370" s="14"/>
      <c r="C2370" s="14"/>
      <c r="D2370" s="16" t="s">
        <v>1587</v>
      </c>
      <c r="E2370" s="14"/>
      <c r="F2370" s="14"/>
      <c r="G2370" s="14"/>
      <c r="H2370" s="14"/>
      <c r="I2370" s="14"/>
      <c r="J2370" s="14"/>
      <c r="K2370" s="14"/>
      <c r="L2370" s="14"/>
      <c r="M2370" s="14"/>
    </row>
    <row r="2371" spans="1:13" x14ac:dyDescent="0.3">
      <c r="A2371" s="14"/>
      <c r="B2371" s="14"/>
      <c r="C2371" s="13" t="s">
        <v>26</v>
      </c>
      <c r="D2371" s="26"/>
      <c r="E2371" s="13" t="s">
        <v>17</v>
      </c>
      <c r="F2371" s="17">
        <v>1</v>
      </c>
      <c r="G2371" s="18">
        <v>0</v>
      </c>
      <c r="H2371" s="18">
        <v>0</v>
      </c>
      <c r="I2371" s="18">
        <v>0</v>
      </c>
      <c r="J2371" s="15">
        <f>OR(F2371&lt;&gt;0,G2371&lt;&gt;0,H2371&lt;&gt;0,I2371&lt;&gt;0)*(F2371 + (F2371 = 0))*(G2371 + (G2371 = 0))*(H2371 + (H2371 = 0))*(I2371 + (I2371 = 0))</f>
        <v>1</v>
      </c>
      <c r="K2371" s="14"/>
      <c r="L2371" s="14"/>
      <c r="M2371" s="14"/>
    </row>
    <row r="2372" spans="1:13" x14ac:dyDescent="0.3">
      <c r="A2372" s="14"/>
      <c r="B2372" s="14"/>
      <c r="C2372" s="14"/>
      <c r="D2372" s="26"/>
      <c r="E2372" s="14"/>
      <c r="F2372" s="14"/>
      <c r="G2372" s="14"/>
      <c r="H2372" s="14"/>
      <c r="I2372" s="14"/>
      <c r="J2372" s="19" t="s">
        <v>1588</v>
      </c>
      <c r="K2372" s="20">
        <f>J2371*1</f>
        <v>1</v>
      </c>
      <c r="L2372" s="18">
        <v>3726.43</v>
      </c>
      <c r="M2372" s="20">
        <f>ROUND(K2372*L2372,2)</f>
        <v>3726.43</v>
      </c>
    </row>
    <row r="2373" spans="1:13" ht="1.05" customHeight="1" x14ac:dyDescent="0.3">
      <c r="A2373" s="21"/>
      <c r="B2373" s="21"/>
      <c r="C2373" s="21"/>
      <c r="D2373" s="27"/>
      <c r="E2373" s="21"/>
      <c r="F2373" s="21"/>
      <c r="G2373" s="21"/>
      <c r="H2373" s="21"/>
      <c r="I2373" s="21"/>
      <c r="J2373" s="21"/>
      <c r="K2373" s="21"/>
      <c r="L2373" s="21"/>
      <c r="M2373" s="21"/>
    </row>
    <row r="2374" spans="1:13" x14ac:dyDescent="0.3">
      <c r="A2374" s="14"/>
      <c r="B2374" s="14"/>
      <c r="C2374" s="14"/>
      <c r="D2374" s="26"/>
      <c r="E2374" s="14"/>
      <c r="F2374" s="14"/>
      <c r="G2374" s="14"/>
      <c r="H2374" s="14"/>
      <c r="I2374" s="14"/>
      <c r="J2374" s="19" t="s">
        <v>1589</v>
      </c>
      <c r="K2374" s="22">
        <v>1</v>
      </c>
      <c r="L2374" s="20">
        <f>M2369</f>
        <v>3726.43</v>
      </c>
      <c r="M2374" s="20">
        <f>ROUND(K2374*L2374,2)</f>
        <v>3726.43</v>
      </c>
    </row>
    <row r="2375" spans="1:13" ht="1.05" customHeight="1" x14ac:dyDescent="0.3">
      <c r="A2375" s="21"/>
      <c r="B2375" s="21"/>
      <c r="C2375" s="21"/>
      <c r="D2375" s="27"/>
      <c r="E2375" s="21"/>
      <c r="F2375" s="21"/>
      <c r="G2375" s="21"/>
      <c r="H2375" s="21"/>
      <c r="I2375" s="21"/>
      <c r="J2375" s="21"/>
      <c r="K2375" s="21"/>
      <c r="L2375" s="21"/>
      <c r="M2375" s="21"/>
    </row>
    <row r="2376" spans="1:13" x14ac:dyDescent="0.3">
      <c r="A2376" s="5" t="s">
        <v>1590</v>
      </c>
      <c r="B2376" s="5" t="s">
        <v>16</v>
      </c>
      <c r="C2376" s="5" t="s">
        <v>17</v>
      </c>
      <c r="D2376" s="24" t="s">
        <v>1591</v>
      </c>
      <c r="E2376" s="6"/>
      <c r="F2376" s="6"/>
      <c r="G2376" s="6"/>
      <c r="H2376" s="6"/>
      <c r="I2376" s="6"/>
      <c r="J2376" s="6"/>
      <c r="K2376" s="7">
        <f>K2382</f>
        <v>1</v>
      </c>
      <c r="L2376" s="8">
        <f>L2382</f>
        <v>9937.14</v>
      </c>
      <c r="M2376" s="8">
        <f>M2382</f>
        <v>9937.14</v>
      </c>
    </row>
    <row r="2377" spans="1:13" x14ac:dyDescent="0.3">
      <c r="A2377" s="12" t="s">
        <v>1592</v>
      </c>
      <c r="B2377" s="13" t="s">
        <v>22</v>
      </c>
      <c r="C2377" s="13" t="s">
        <v>217</v>
      </c>
      <c r="D2377" s="16" t="s">
        <v>1593</v>
      </c>
      <c r="E2377" s="14"/>
      <c r="F2377" s="14"/>
      <c r="G2377" s="14"/>
      <c r="H2377" s="14"/>
      <c r="I2377" s="14"/>
      <c r="J2377" s="14"/>
      <c r="K2377" s="15">
        <f>K2380</f>
        <v>1</v>
      </c>
      <c r="L2377" s="15">
        <f>L2380</f>
        <v>9937.14</v>
      </c>
      <c r="M2377" s="15">
        <f>M2380</f>
        <v>9937.14</v>
      </c>
    </row>
    <row r="2378" spans="1:13" ht="97.2" x14ac:dyDescent="0.3">
      <c r="A2378" s="14"/>
      <c r="B2378" s="14"/>
      <c r="C2378" s="14"/>
      <c r="D2378" s="16" t="s">
        <v>1594</v>
      </c>
      <c r="E2378" s="14"/>
      <c r="F2378" s="14"/>
      <c r="G2378" s="14"/>
      <c r="H2378" s="14"/>
      <c r="I2378" s="14"/>
      <c r="J2378" s="14"/>
      <c r="K2378" s="14"/>
      <c r="L2378" s="14"/>
      <c r="M2378" s="14"/>
    </row>
    <row r="2379" spans="1:13" x14ac:dyDescent="0.3">
      <c r="A2379" s="14"/>
      <c r="B2379" s="14"/>
      <c r="C2379" s="13" t="s">
        <v>26</v>
      </c>
      <c r="D2379" s="26"/>
      <c r="E2379" s="13" t="s">
        <v>17</v>
      </c>
      <c r="F2379" s="17">
        <v>1</v>
      </c>
      <c r="G2379" s="18">
        <v>0</v>
      </c>
      <c r="H2379" s="18">
        <v>0</v>
      </c>
      <c r="I2379" s="18">
        <v>0</v>
      </c>
      <c r="J2379" s="15">
        <f>OR(F2379&lt;&gt;0,G2379&lt;&gt;0,H2379&lt;&gt;0,I2379&lt;&gt;0)*(F2379 + (F2379 = 0))*(G2379 + (G2379 = 0))*(H2379 + (H2379 = 0))*(I2379 + (I2379 = 0))</f>
        <v>1</v>
      </c>
      <c r="K2379" s="14"/>
      <c r="L2379" s="14"/>
      <c r="M2379" s="14"/>
    </row>
    <row r="2380" spans="1:13" x14ac:dyDescent="0.3">
      <c r="A2380" s="14"/>
      <c r="B2380" s="14"/>
      <c r="C2380" s="14"/>
      <c r="D2380" s="26"/>
      <c r="E2380" s="14"/>
      <c r="F2380" s="14"/>
      <c r="G2380" s="14"/>
      <c r="H2380" s="14"/>
      <c r="I2380" s="14"/>
      <c r="J2380" s="19" t="s">
        <v>1595</v>
      </c>
      <c r="K2380" s="20">
        <f>J2379*1</f>
        <v>1</v>
      </c>
      <c r="L2380" s="18">
        <v>9937.14</v>
      </c>
      <c r="M2380" s="20">
        <f>ROUND(K2380*L2380,2)</f>
        <v>9937.14</v>
      </c>
    </row>
    <row r="2381" spans="1:13" ht="1.05" customHeight="1" x14ac:dyDescent="0.3">
      <c r="A2381" s="21"/>
      <c r="B2381" s="21"/>
      <c r="C2381" s="21"/>
      <c r="D2381" s="27"/>
      <c r="E2381" s="21"/>
      <c r="F2381" s="21"/>
      <c r="G2381" s="21"/>
      <c r="H2381" s="21"/>
      <c r="I2381" s="21"/>
      <c r="J2381" s="21"/>
      <c r="K2381" s="21"/>
      <c r="L2381" s="21"/>
      <c r="M2381" s="21"/>
    </row>
    <row r="2382" spans="1:13" x14ac:dyDescent="0.3">
      <c r="A2382" s="14"/>
      <c r="B2382" s="14"/>
      <c r="C2382" s="14"/>
      <c r="D2382" s="26"/>
      <c r="E2382" s="14"/>
      <c r="F2382" s="14"/>
      <c r="G2382" s="14"/>
      <c r="H2382" s="14"/>
      <c r="I2382" s="14"/>
      <c r="J2382" s="19" t="s">
        <v>1596</v>
      </c>
      <c r="K2382" s="22">
        <v>1</v>
      </c>
      <c r="L2382" s="20">
        <f>M2377</f>
        <v>9937.14</v>
      </c>
      <c r="M2382" s="20">
        <f>ROUND(K2382*L2382,2)</f>
        <v>9937.14</v>
      </c>
    </row>
    <row r="2383" spans="1:13" ht="1.05" customHeight="1" x14ac:dyDescent="0.3">
      <c r="A2383" s="21"/>
      <c r="B2383" s="21"/>
      <c r="C2383" s="21"/>
      <c r="D2383" s="27"/>
      <c r="E2383" s="21"/>
      <c r="F2383" s="21"/>
      <c r="G2383" s="21"/>
      <c r="H2383" s="21"/>
      <c r="I2383" s="21"/>
      <c r="J2383" s="21"/>
      <c r="K2383" s="21"/>
      <c r="L2383" s="21"/>
      <c r="M2383" s="21"/>
    </row>
    <row r="2384" spans="1:13" x14ac:dyDescent="0.3">
      <c r="A2384" s="14"/>
      <c r="B2384" s="14"/>
      <c r="C2384" s="14"/>
      <c r="D2384" s="26"/>
      <c r="E2384" s="14"/>
      <c r="F2384" s="14"/>
      <c r="G2384" s="14"/>
      <c r="H2384" s="14"/>
      <c r="I2384" s="14"/>
      <c r="J2384" s="19" t="s">
        <v>1597</v>
      </c>
      <c r="K2384" s="22">
        <v>1</v>
      </c>
      <c r="L2384" s="20">
        <f>M4+M38+M98+M385+M615+M878+M1117+M1297+M1340+M1769+M2044+M2248+M2360+M2368+M2376</f>
        <v>807483.02</v>
      </c>
      <c r="M2384" s="20">
        <f>ROUND(K2384*L2384,2)</f>
        <v>807483.02</v>
      </c>
    </row>
    <row r="2385" spans="1:13" ht="1.05" customHeight="1" x14ac:dyDescent="0.3">
      <c r="A2385" s="21"/>
      <c r="B2385" s="21"/>
      <c r="C2385" s="21"/>
      <c r="D2385" s="27"/>
      <c r="E2385" s="21"/>
      <c r="F2385" s="21"/>
      <c r="G2385" s="21"/>
      <c r="H2385" s="21"/>
      <c r="I2385" s="21"/>
      <c r="J2385" s="21"/>
      <c r="K2385" s="21"/>
      <c r="L2385" s="21"/>
      <c r="M2385" s="21"/>
    </row>
  </sheetData>
  <dataValidations count="1">
    <dataValidation type="list" allowBlank="1" showInputMessage="1" showErrorMessage="1" sqref="B4:B2385" xr:uid="{1D885F38-A850-44F7-8551-AE36DDE80701}">
      <formula1>"Capítulo,Partida,Mano de obra,Maquinaria,Material,Otros,Tarea,"</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B51E9-EE98-4BB7-A6ED-7CC90DDB8C76}">
  <dimension ref="A1:M295"/>
  <sheetViews>
    <sheetView workbookViewId="0">
      <selection activeCell="K1" sqref="K1:M295"/>
    </sheetView>
  </sheetViews>
  <sheetFormatPr baseColWidth="10" defaultRowHeight="14.4" x14ac:dyDescent="0.3"/>
  <sheetData>
    <row r="1" spans="1:13" x14ac:dyDescent="0.3">
      <c r="A1" t="str" cm="1">
        <f t="array" ref="A1:M295">_xlfn._xlws.FILTER(Hoja1!A:M, Hoja1!B:B="Partida", "No Hay Datos")</f>
        <v>01014</v>
      </c>
      <c r="B1" t="str">
        <v>Partida</v>
      </c>
      <c r="C1" t="str">
        <v>m²</v>
      </c>
      <c r="D1" t="str">
        <v>Apertura de hueco en hoja exterior de fachada, fábrica vista</v>
      </c>
      <c r="E1">
        <v>0</v>
      </c>
      <c r="F1">
        <v>0</v>
      </c>
      <c r="G1">
        <v>0</v>
      </c>
      <c r="H1">
        <v>0</v>
      </c>
      <c r="I1">
        <v>0</v>
      </c>
      <c r="J1">
        <v>0</v>
      </c>
      <c r="K1">
        <v>81.150000000000006</v>
      </c>
      <c r="L1">
        <v>14.91</v>
      </c>
      <c r="M1">
        <v>1209.95</v>
      </c>
    </row>
    <row r="2" spans="1:13" x14ac:dyDescent="0.3">
      <c r="A2" t="str">
        <v>01041B</v>
      </c>
      <c r="B2" t="str">
        <v>Partida</v>
      </c>
      <c r="C2" t="str">
        <v>m²</v>
      </c>
      <c r="D2" t="str">
        <v>Desmontaje de puerta de acero</v>
      </c>
      <c r="E2">
        <v>0</v>
      </c>
      <c r="F2">
        <v>0</v>
      </c>
      <c r="G2">
        <v>0</v>
      </c>
      <c r="H2">
        <v>0</v>
      </c>
      <c r="I2">
        <v>0</v>
      </c>
      <c r="J2">
        <v>0</v>
      </c>
      <c r="K2">
        <v>2.1</v>
      </c>
      <c r="L2">
        <v>18.63</v>
      </c>
      <c r="M2">
        <v>39.119999999999997</v>
      </c>
    </row>
    <row r="3" spans="1:13" x14ac:dyDescent="0.3">
      <c r="A3" t="str">
        <v>EEAS.2add</v>
      </c>
      <c r="B3" t="str">
        <v>Partida</v>
      </c>
      <c r="C3" t="str">
        <v>ud</v>
      </c>
      <c r="D3" t="str">
        <v>Placa de acero con anclajes</v>
      </c>
      <c r="E3">
        <v>0</v>
      </c>
      <c r="F3">
        <v>0</v>
      </c>
      <c r="G3">
        <v>0</v>
      </c>
      <c r="H3">
        <v>0</v>
      </c>
      <c r="I3">
        <v>0</v>
      </c>
      <c r="J3">
        <v>0</v>
      </c>
      <c r="K3">
        <v>3</v>
      </c>
      <c r="L3">
        <v>105.58</v>
      </c>
      <c r="M3">
        <v>316.74</v>
      </c>
    </row>
    <row r="4" spans="1:13" x14ac:dyDescent="0.3">
      <c r="A4" t="str">
        <v>edsadfgag</v>
      </c>
      <c r="B4" t="str">
        <v>Partida</v>
      </c>
      <c r="C4" t="str">
        <v>kg</v>
      </c>
      <c r="D4" t="str">
        <v>Acero S275JR</v>
      </c>
      <c r="E4">
        <v>0</v>
      </c>
      <c r="F4">
        <v>0</v>
      </c>
      <c r="G4">
        <v>0</v>
      </c>
      <c r="H4">
        <v>0</v>
      </c>
      <c r="I4">
        <v>0</v>
      </c>
      <c r="J4">
        <v>0</v>
      </c>
      <c r="K4">
        <v>433.18</v>
      </c>
      <c r="L4">
        <v>3.97</v>
      </c>
      <c r="M4">
        <v>1719.72</v>
      </c>
    </row>
    <row r="5" spans="1:13" x14ac:dyDescent="0.3">
      <c r="A5" t="str">
        <v>ZCVBZB</v>
      </c>
      <c r="B5" t="str">
        <v>Partida</v>
      </c>
      <c r="C5" t="str">
        <v>Kg</v>
      </c>
      <c r="D5" t="str">
        <v>Acero correas</v>
      </c>
      <c r="E5">
        <v>0</v>
      </c>
      <c r="F5">
        <v>0</v>
      </c>
      <c r="G5">
        <v>0</v>
      </c>
      <c r="H5">
        <v>0</v>
      </c>
      <c r="I5">
        <v>0</v>
      </c>
      <c r="J5">
        <v>0</v>
      </c>
      <c r="K5">
        <v>620.04999999999995</v>
      </c>
      <c r="L5">
        <v>3.85</v>
      </c>
      <c r="M5">
        <v>2387.19</v>
      </c>
    </row>
    <row r="6" spans="1:13" x14ac:dyDescent="0.3">
      <c r="A6" t="str">
        <v>EAE100</v>
      </c>
      <c r="B6" t="str">
        <v>Partida</v>
      </c>
      <c r="C6" t="str">
        <v>m²</v>
      </c>
      <c r="D6" t="str">
        <v>Pavimento de rejilla electrosoldada.</v>
      </c>
      <c r="E6">
        <v>0</v>
      </c>
      <c r="F6">
        <v>0</v>
      </c>
      <c r="G6">
        <v>0</v>
      </c>
      <c r="H6">
        <v>0</v>
      </c>
      <c r="I6">
        <v>0</v>
      </c>
      <c r="J6">
        <v>0</v>
      </c>
      <c r="K6">
        <v>20</v>
      </c>
      <c r="L6">
        <v>329.17</v>
      </c>
      <c r="M6">
        <v>6583.4</v>
      </c>
    </row>
    <row r="7" spans="1:13" x14ac:dyDescent="0.3">
      <c r="A7" t="str">
        <v>050261120</v>
      </c>
      <c r="B7" t="str">
        <v>Partida</v>
      </c>
      <c r="C7" t="str">
        <v>m²</v>
      </c>
      <c r="D7" t="str">
        <v>Protección estructura mortero ignífugo EI120</v>
      </c>
      <c r="E7">
        <v>0</v>
      </c>
      <c r="F7">
        <v>0</v>
      </c>
      <c r="G7">
        <v>0</v>
      </c>
      <c r="H7">
        <v>0</v>
      </c>
      <c r="I7">
        <v>0</v>
      </c>
      <c r="J7">
        <v>0</v>
      </c>
      <c r="K7">
        <v>58.57</v>
      </c>
      <c r="L7">
        <v>29.81</v>
      </c>
      <c r="M7">
        <v>1745.97</v>
      </c>
    </row>
    <row r="8" spans="1:13" x14ac:dyDescent="0.3">
      <c r="A8" t="str">
        <v>03101</v>
      </c>
      <c r="B8" t="str">
        <v>Partida</v>
      </c>
      <c r="C8" t="str">
        <v>m²</v>
      </c>
      <c r="D8" t="str">
        <v>Cerramiento e: 11.5 cm ladrillo hueco para revestir i/dint</v>
      </c>
      <c r="E8">
        <v>0</v>
      </c>
      <c r="F8">
        <v>0</v>
      </c>
      <c r="G8">
        <v>0</v>
      </c>
      <c r="H8">
        <v>0</v>
      </c>
      <c r="I8">
        <v>0</v>
      </c>
      <c r="J8">
        <v>0</v>
      </c>
      <c r="K8">
        <v>56.17</v>
      </c>
      <c r="L8">
        <v>38.51</v>
      </c>
      <c r="M8">
        <v>2163.11</v>
      </c>
    </row>
    <row r="9" spans="1:13" x14ac:dyDescent="0.3">
      <c r="A9" t="str">
        <v>03105</v>
      </c>
      <c r="B9" t="str">
        <v>Partida</v>
      </c>
      <c r="C9" t="str">
        <v>m²</v>
      </c>
      <c r="D9" t="str">
        <v>Cerramiento e=11,5 cm ladrillo cerámico perforado</v>
      </c>
      <c r="E9">
        <v>0</v>
      </c>
      <c r="F9">
        <v>0</v>
      </c>
      <c r="G9">
        <v>0</v>
      </c>
      <c r="H9">
        <v>0</v>
      </c>
      <c r="I9">
        <v>0</v>
      </c>
      <c r="J9">
        <v>0</v>
      </c>
      <c r="K9">
        <v>83.91</v>
      </c>
      <c r="L9">
        <v>38.51</v>
      </c>
      <c r="M9">
        <v>3231.37</v>
      </c>
    </row>
    <row r="10" spans="1:13" x14ac:dyDescent="0.3">
      <c r="A10" t="str">
        <v>03113</v>
      </c>
      <c r="B10" t="str">
        <v>Partida</v>
      </c>
      <c r="C10" t="str">
        <v>m²</v>
      </c>
      <c r="D10" t="str">
        <v>Tabique e:7 cm ladrillo hueco para revestir</v>
      </c>
      <c r="E10">
        <v>0</v>
      </c>
      <c r="F10">
        <v>0</v>
      </c>
      <c r="G10">
        <v>0</v>
      </c>
      <c r="H10">
        <v>0</v>
      </c>
      <c r="I10">
        <v>0</v>
      </c>
      <c r="J10">
        <v>0</v>
      </c>
      <c r="K10">
        <v>5.7</v>
      </c>
      <c r="L10">
        <v>31.05</v>
      </c>
      <c r="M10">
        <v>176.99</v>
      </c>
    </row>
    <row r="11" spans="1:13" x14ac:dyDescent="0.3">
      <c r="A11" t="str">
        <v>03259C6N</v>
      </c>
      <c r="B11" t="str">
        <v>Partida</v>
      </c>
      <c r="C11" t="str">
        <v>m²</v>
      </c>
      <c r="D11" t="str">
        <v>Trasdosado autoportante placa yeso 15 (1N disp C) con maestras</v>
      </c>
      <c r="E11">
        <v>0</v>
      </c>
      <c r="F11">
        <v>0</v>
      </c>
      <c r="G11">
        <v>0</v>
      </c>
      <c r="H11">
        <v>0</v>
      </c>
      <c r="I11">
        <v>0</v>
      </c>
      <c r="J11">
        <v>0</v>
      </c>
      <c r="K11">
        <v>12.24</v>
      </c>
      <c r="L11">
        <v>55.9</v>
      </c>
      <c r="M11">
        <v>684.22</v>
      </c>
    </row>
    <row r="12" spans="1:13" x14ac:dyDescent="0.3">
      <c r="A12" t="str">
        <v>03259C6W</v>
      </c>
      <c r="B12" t="str">
        <v>Partida</v>
      </c>
      <c r="C12" t="str">
        <v>m²</v>
      </c>
      <c r="D12" t="str">
        <v>Trasdosado autoportante placa yeso 15 (1W disp C) c/maestras</v>
      </c>
      <c r="E12">
        <v>0</v>
      </c>
      <c r="F12">
        <v>0</v>
      </c>
      <c r="G12">
        <v>0</v>
      </c>
      <c r="H12">
        <v>0</v>
      </c>
      <c r="I12">
        <v>0</v>
      </c>
      <c r="J12">
        <v>0</v>
      </c>
      <c r="K12">
        <v>87.89</v>
      </c>
      <c r="L12">
        <v>59.62</v>
      </c>
      <c r="M12">
        <v>5240</v>
      </c>
    </row>
    <row r="13" spans="1:13" x14ac:dyDescent="0.3">
      <c r="A13" t="str">
        <v>0324O6N</v>
      </c>
      <c r="B13" t="str">
        <v>Partida</v>
      </c>
      <c r="C13" t="str">
        <v>m²</v>
      </c>
      <c r="D13" t="str">
        <v>Trasdosado semidirecto placa de yeso 15 (1N) con maestras</v>
      </c>
      <c r="E13">
        <v>0</v>
      </c>
      <c r="F13">
        <v>0</v>
      </c>
      <c r="G13">
        <v>0</v>
      </c>
      <c r="H13">
        <v>0</v>
      </c>
      <c r="I13">
        <v>0</v>
      </c>
      <c r="J13">
        <v>0</v>
      </c>
      <c r="K13">
        <v>43.16</v>
      </c>
      <c r="L13">
        <v>55.9</v>
      </c>
      <c r="M13">
        <v>2412.64</v>
      </c>
    </row>
    <row r="14" spans="1:13" x14ac:dyDescent="0.3">
      <c r="A14" t="str">
        <v>031269W</v>
      </c>
      <c r="B14" t="str">
        <v>Partida</v>
      </c>
      <c r="C14" t="str">
        <v>m²</v>
      </c>
      <c r="D14" t="str">
        <v>Placa cartón yeso e=15mm tipo W</v>
      </c>
      <c r="E14">
        <v>0</v>
      </c>
      <c r="F14">
        <v>0</v>
      </c>
      <c r="G14">
        <v>0</v>
      </c>
      <c r="H14">
        <v>0</v>
      </c>
      <c r="I14">
        <v>0</v>
      </c>
      <c r="J14">
        <v>0</v>
      </c>
      <c r="K14">
        <v>217.26</v>
      </c>
      <c r="L14">
        <v>3.35</v>
      </c>
      <c r="M14">
        <v>727.82</v>
      </c>
    </row>
    <row r="15" spans="1:13" x14ac:dyDescent="0.3">
      <c r="A15" t="str">
        <v>033215N</v>
      </c>
      <c r="B15" t="str">
        <v>Partida</v>
      </c>
      <c r="C15" t="str">
        <v>m²</v>
      </c>
      <c r="D15" t="str">
        <v>Falso techo continuo de placas de yeso laminado N</v>
      </c>
      <c r="E15">
        <v>0</v>
      </c>
      <c r="F15">
        <v>0</v>
      </c>
      <c r="G15">
        <v>0</v>
      </c>
      <c r="H15">
        <v>0</v>
      </c>
      <c r="I15">
        <v>0</v>
      </c>
      <c r="J15">
        <v>0</v>
      </c>
      <c r="K15">
        <v>4.5999999999999996</v>
      </c>
      <c r="L15">
        <v>46.46</v>
      </c>
      <c r="M15">
        <v>213.72</v>
      </c>
    </row>
    <row r="16" spans="1:13" x14ac:dyDescent="0.3">
      <c r="A16" t="str">
        <v>C03.04.08</v>
      </c>
      <c r="B16" t="str">
        <v>Partida</v>
      </c>
      <c r="C16" t="str">
        <v>m²</v>
      </c>
      <c r="D16" t="str">
        <v>Mortero autonivelante de cemento fibrado e: 8 cm con mallazo</v>
      </c>
      <c r="E16">
        <v>0</v>
      </c>
      <c r="F16">
        <v>0</v>
      </c>
      <c r="G16">
        <v>0</v>
      </c>
      <c r="H16">
        <v>0</v>
      </c>
      <c r="I16">
        <v>0</v>
      </c>
      <c r="J16">
        <v>0</v>
      </c>
      <c r="K16">
        <v>933.15</v>
      </c>
      <c r="L16">
        <v>16.149999999999999</v>
      </c>
      <c r="M16">
        <v>15070.37</v>
      </c>
    </row>
    <row r="17" spans="1:13" x14ac:dyDescent="0.3">
      <c r="A17" t="str">
        <v>PN020182</v>
      </c>
      <c r="B17" t="str">
        <v>Partida</v>
      </c>
      <c r="C17" t="str">
        <v>m²</v>
      </c>
      <c r="D17" t="str">
        <v>Capa de mortero de autonivelante=1cm</v>
      </c>
      <c r="E17">
        <v>0</v>
      </c>
      <c r="F17">
        <v>0</v>
      </c>
      <c r="G17">
        <v>0</v>
      </c>
      <c r="H17">
        <v>0</v>
      </c>
      <c r="I17">
        <v>0</v>
      </c>
      <c r="J17">
        <v>0</v>
      </c>
      <c r="K17">
        <v>339.5</v>
      </c>
      <c r="L17">
        <v>11.18</v>
      </c>
      <c r="M17">
        <v>3795.61</v>
      </c>
    </row>
    <row r="18" spans="1:13" x14ac:dyDescent="0.3">
      <c r="A18" t="str">
        <v>003.4.2</v>
      </c>
      <c r="B18" t="str">
        <v>Partida</v>
      </c>
      <c r="C18" t="str">
        <v>m²</v>
      </c>
      <c r="D18" t="str">
        <v>Formacion de rampas con pte 4 %</v>
      </c>
      <c r="E18">
        <v>0</v>
      </c>
      <c r="F18">
        <v>0</v>
      </c>
      <c r="G18">
        <v>0</v>
      </c>
      <c r="H18">
        <v>0</v>
      </c>
      <c r="I18">
        <v>0</v>
      </c>
      <c r="J18">
        <v>0</v>
      </c>
      <c r="K18">
        <v>30.17</v>
      </c>
      <c r="L18">
        <v>43.48</v>
      </c>
      <c r="M18">
        <v>1311.79</v>
      </c>
    </row>
    <row r="19" spans="1:13" x14ac:dyDescent="0.3">
      <c r="A19" t="str">
        <v>003.4.1</v>
      </c>
      <c r="B19" t="str">
        <v>Partida</v>
      </c>
      <c r="C19" t="str">
        <v>m²</v>
      </c>
      <c r="D19" t="str">
        <v>Formacion de rampas con pte 10 %</v>
      </c>
      <c r="E19">
        <v>0</v>
      </c>
      <c r="F19">
        <v>0</v>
      </c>
      <c r="G19">
        <v>0</v>
      </c>
      <c r="H19">
        <v>0</v>
      </c>
      <c r="I19">
        <v>0</v>
      </c>
      <c r="J19">
        <v>0</v>
      </c>
      <c r="K19">
        <v>21.27</v>
      </c>
      <c r="L19">
        <v>53.41</v>
      </c>
      <c r="M19">
        <v>1136.03</v>
      </c>
    </row>
    <row r="20" spans="1:13" x14ac:dyDescent="0.3">
      <c r="A20" t="str">
        <v>PN06WWT00051</v>
      </c>
      <c r="B20" t="str">
        <v>Partida</v>
      </c>
      <c r="C20" t="str">
        <v>m²</v>
      </c>
      <c r="D20" t="str">
        <v>Empalomado de altura media 65cm form. pr tabiquillos y rasillon</v>
      </c>
      <c r="E20">
        <v>0</v>
      </c>
      <c r="F20">
        <v>0</v>
      </c>
      <c r="G20">
        <v>0</v>
      </c>
      <c r="H20">
        <v>0</v>
      </c>
      <c r="I20">
        <v>0</v>
      </c>
      <c r="J20">
        <v>0</v>
      </c>
      <c r="K20">
        <v>199.1</v>
      </c>
      <c r="L20">
        <v>93.16</v>
      </c>
      <c r="M20">
        <v>18548.16</v>
      </c>
    </row>
    <row r="21" spans="1:13" x14ac:dyDescent="0.3">
      <c r="A21" t="str">
        <v>PN03432A19</v>
      </c>
      <c r="B21" t="str">
        <v>Partida</v>
      </c>
      <c r="C21" t="str">
        <v>m²</v>
      </c>
      <c r="D21" t="str">
        <v>Aislamiento horizontal de soleras XPS 190mm</v>
      </c>
      <c r="E21">
        <v>0</v>
      </c>
      <c r="F21">
        <v>0</v>
      </c>
      <c r="G21">
        <v>0</v>
      </c>
      <c r="H21">
        <v>0</v>
      </c>
      <c r="I21">
        <v>0</v>
      </c>
      <c r="J21">
        <v>0</v>
      </c>
      <c r="K21">
        <v>2.5</v>
      </c>
      <c r="L21">
        <v>33.54</v>
      </c>
      <c r="M21">
        <v>83.85</v>
      </c>
    </row>
    <row r="22" spans="1:13" x14ac:dyDescent="0.3">
      <c r="A22" t="str">
        <v>PN03432A13</v>
      </c>
      <c r="B22" t="str">
        <v>Partida</v>
      </c>
      <c r="C22" t="str">
        <v>m²</v>
      </c>
      <c r="D22" t="str">
        <v>Aislamiento horizontal de soleras XPS 130mm</v>
      </c>
      <c r="E22">
        <v>0</v>
      </c>
      <c r="F22">
        <v>0</v>
      </c>
      <c r="G22">
        <v>0</v>
      </c>
      <c r="H22">
        <v>0</v>
      </c>
      <c r="I22">
        <v>0</v>
      </c>
      <c r="J22">
        <v>0</v>
      </c>
      <c r="K22">
        <v>47.5</v>
      </c>
      <c r="L22">
        <v>31.05</v>
      </c>
      <c r="M22">
        <v>1474.88</v>
      </c>
    </row>
    <row r="23" spans="1:13" x14ac:dyDescent="0.3">
      <c r="A23" t="str">
        <v>PN03432A6</v>
      </c>
      <c r="B23" t="str">
        <v>Partida</v>
      </c>
      <c r="C23" t="str">
        <v>m²</v>
      </c>
      <c r="D23" t="str">
        <v>Aislamiento horizontal de soleras XPS 60mm</v>
      </c>
      <c r="E23">
        <v>0</v>
      </c>
      <c r="F23">
        <v>0</v>
      </c>
      <c r="G23">
        <v>0</v>
      </c>
      <c r="H23">
        <v>0</v>
      </c>
      <c r="I23">
        <v>0</v>
      </c>
      <c r="J23">
        <v>0</v>
      </c>
      <c r="K23">
        <v>10.7</v>
      </c>
      <c r="L23">
        <v>11.18</v>
      </c>
      <c r="M23">
        <v>119.63</v>
      </c>
    </row>
    <row r="24" spans="1:13" x14ac:dyDescent="0.3">
      <c r="A24" t="str">
        <v>03432A5</v>
      </c>
      <c r="B24" t="str">
        <v>Partida</v>
      </c>
      <c r="C24" t="str">
        <v>m²</v>
      </c>
      <c r="D24" t="str">
        <v>Aislamiento horizontal de soleras XPS 50mm</v>
      </c>
      <c r="E24">
        <v>0</v>
      </c>
      <c r="F24">
        <v>0</v>
      </c>
      <c r="G24">
        <v>0</v>
      </c>
      <c r="H24">
        <v>0</v>
      </c>
      <c r="I24">
        <v>0</v>
      </c>
      <c r="J24">
        <v>0</v>
      </c>
      <c r="K24">
        <v>23.9</v>
      </c>
      <c r="L24">
        <v>9.94</v>
      </c>
      <c r="M24">
        <v>237.57</v>
      </c>
    </row>
    <row r="25" spans="1:13" x14ac:dyDescent="0.3">
      <c r="A25" t="str">
        <v>PN03432A3</v>
      </c>
      <c r="B25" t="str">
        <v>Partida</v>
      </c>
      <c r="C25" t="str">
        <v>m²</v>
      </c>
      <c r="D25" t="str">
        <v>Aislamiento horizontal de soleras XPS 30mm</v>
      </c>
      <c r="E25">
        <v>0</v>
      </c>
      <c r="F25">
        <v>0</v>
      </c>
      <c r="G25">
        <v>0</v>
      </c>
      <c r="H25">
        <v>0</v>
      </c>
      <c r="I25">
        <v>0</v>
      </c>
      <c r="J25">
        <v>0</v>
      </c>
      <c r="K25">
        <v>60.5</v>
      </c>
      <c r="L25">
        <v>9.19</v>
      </c>
      <c r="M25">
        <v>556</v>
      </c>
    </row>
    <row r="26" spans="1:13" x14ac:dyDescent="0.3">
      <c r="A26" t="str">
        <v>03433A</v>
      </c>
      <c r="B26" t="str">
        <v>Partida</v>
      </c>
      <c r="C26" t="str">
        <v>m</v>
      </c>
      <c r="D26" t="str">
        <v>Formación de canaleta en suelo</v>
      </c>
      <c r="E26">
        <v>0</v>
      </c>
      <c r="F26">
        <v>0</v>
      </c>
      <c r="G26">
        <v>0</v>
      </c>
      <c r="H26">
        <v>0</v>
      </c>
      <c r="I26">
        <v>0</v>
      </c>
      <c r="J26">
        <v>0</v>
      </c>
      <c r="K26">
        <v>14.75</v>
      </c>
      <c r="L26">
        <v>72.040000000000006</v>
      </c>
      <c r="M26">
        <v>1062.5899999999999</v>
      </c>
    </row>
    <row r="27" spans="1:13" x14ac:dyDescent="0.3">
      <c r="A27" t="str">
        <v>034331</v>
      </c>
      <c r="B27" t="str">
        <v>Partida</v>
      </c>
      <c r="C27" t="str">
        <v>m</v>
      </c>
      <c r="D27" t="str">
        <v>Formación de canaleta en duchas</v>
      </c>
      <c r="E27">
        <v>0</v>
      </c>
      <c r="F27">
        <v>0</v>
      </c>
      <c r="G27">
        <v>0</v>
      </c>
      <c r="H27">
        <v>0</v>
      </c>
      <c r="I27">
        <v>0</v>
      </c>
      <c r="J27">
        <v>0</v>
      </c>
      <c r="K27">
        <v>7.6</v>
      </c>
      <c r="L27">
        <v>68.319999999999993</v>
      </c>
      <c r="M27">
        <v>519.23</v>
      </c>
    </row>
    <row r="28" spans="1:13" x14ac:dyDescent="0.3">
      <c r="A28" t="str">
        <v>06003C</v>
      </c>
      <c r="B28" t="str">
        <v>Partida</v>
      </c>
      <c r="C28" t="str">
        <v>m²</v>
      </c>
      <c r="D28" t="str">
        <v>Formación pte. e impermeabilzación doble lámina de betún</v>
      </c>
      <c r="E28">
        <v>0</v>
      </c>
      <c r="F28">
        <v>0</v>
      </c>
      <c r="G28">
        <v>0</v>
      </c>
      <c r="H28">
        <v>0</v>
      </c>
      <c r="I28">
        <v>0</v>
      </c>
      <c r="J28">
        <v>0</v>
      </c>
      <c r="K28">
        <v>88.5</v>
      </c>
      <c r="L28">
        <v>47.2</v>
      </c>
      <c r="M28">
        <v>4177.2</v>
      </c>
    </row>
    <row r="29" spans="1:13" x14ac:dyDescent="0.3">
      <c r="A29" t="str">
        <v>0007</v>
      </c>
      <c r="B29" t="str">
        <v>Partida</v>
      </c>
      <c r="C29" t="str">
        <v>u</v>
      </c>
      <c r="D29" t="str">
        <v>Ayudas de albañilería para colocación de pantallas TV</v>
      </c>
      <c r="E29">
        <v>0</v>
      </c>
      <c r="F29">
        <v>0</v>
      </c>
      <c r="G29">
        <v>0</v>
      </c>
      <c r="H29">
        <v>0</v>
      </c>
      <c r="I29">
        <v>0</v>
      </c>
      <c r="J29">
        <v>0</v>
      </c>
      <c r="K29">
        <v>1</v>
      </c>
      <c r="L29">
        <v>248.43</v>
      </c>
      <c r="M29">
        <v>248.43</v>
      </c>
    </row>
    <row r="30" spans="1:13" x14ac:dyDescent="0.3">
      <c r="A30" t="str">
        <v>0008</v>
      </c>
      <c r="B30" t="str">
        <v>Partida</v>
      </c>
      <c r="C30" t="str">
        <v>u</v>
      </c>
      <c r="D30" t="str">
        <v>Ayudas de albañilería para colocación de pequeño material de SG</v>
      </c>
      <c r="E30">
        <v>0</v>
      </c>
      <c r="F30">
        <v>0</v>
      </c>
      <c r="G30">
        <v>0</v>
      </c>
      <c r="H30">
        <v>0</v>
      </c>
      <c r="I30">
        <v>0</v>
      </c>
      <c r="J30">
        <v>0</v>
      </c>
      <c r="K30">
        <v>1</v>
      </c>
      <c r="L30">
        <v>398.73</v>
      </c>
      <c r="M30">
        <v>398.73</v>
      </c>
    </row>
    <row r="31" spans="1:13" x14ac:dyDescent="0.3">
      <c r="A31" t="str">
        <v>0078N</v>
      </c>
      <c r="B31" t="str">
        <v>Partida</v>
      </c>
      <c r="C31" t="str">
        <v>u</v>
      </c>
      <c r="D31" t="str">
        <v>Ayudas de albañilería para colocación de tornos y portillo</v>
      </c>
      <c r="E31">
        <v>0</v>
      </c>
      <c r="F31">
        <v>0</v>
      </c>
      <c r="G31">
        <v>0</v>
      </c>
      <c r="H31">
        <v>0</v>
      </c>
      <c r="I31">
        <v>0</v>
      </c>
      <c r="J31">
        <v>0</v>
      </c>
      <c r="K31">
        <v>1</v>
      </c>
      <c r="L31">
        <v>333.31</v>
      </c>
      <c r="M31">
        <v>333.31</v>
      </c>
    </row>
    <row r="32" spans="1:13" x14ac:dyDescent="0.3">
      <c r="A32" t="str">
        <v>00081A</v>
      </c>
      <c r="B32" t="str">
        <v>Partida</v>
      </c>
      <c r="C32" t="str">
        <v>pa</v>
      </c>
      <c r="D32" t="str">
        <v>Ayudas de albañilería para instalaciones</v>
      </c>
      <c r="E32">
        <v>0</v>
      </c>
      <c r="F32">
        <v>0</v>
      </c>
      <c r="G32">
        <v>0</v>
      </c>
      <c r="H32">
        <v>0</v>
      </c>
      <c r="I32">
        <v>0</v>
      </c>
      <c r="J32">
        <v>0</v>
      </c>
      <c r="K32">
        <v>1</v>
      </c>
      <c r="L32">
        <v>1117.93</v>
      </c>
      <c r="M32">
        <v>1117.93</v>
      </c>
    </row>
    <row r="33" spans="1:13" x14ac:dyDescent="0.3">
      <c r="A33" t="str">
        <v>0078N43</v>
      </c>
      <c r="B33" t="str">
        <v>Partida</v>
      </c>
      <c r="C33" t="str">
        <v>u</v>
      </c>
      <c r="D33" t="str">
        <v>Ayudas de albañilería para colocación y cableado de mesa</v>
      </c>
      <c r="E33">
        <v>0</v>
      </c>
      <c r="F33">
        <v>0</v>
      </c>
      <c r="G33">
        <v>0</v>
      </c>
      <c r="H33">
        <v>0</v>
      </c>
      <c r="I33">
        <v>0</v>
      </c>
      <c r="J33">
        <v>0</v>
      </c>
      <c r="K33">
        <v>1</v>
      </c>
      <c r="L33">
        <v>372.64</v>
      </c>
      <c r="M33">
        <v>372.64</v>
      </c>
    </row>
    <row r="34" spans="1:13" x14ac:dyDescent="0.3">
      <c r="A34" t="str">
        <v>SG0102013A</v>
      </c>
      <c r="B34" t="str">
        <v>Partida</v>
      </c>
      <c r="C34" t="str">
        <v>ml</v>
      </c>
      <c r="D34" t="str">
        <v>Corte 1cm de espesor de solera de hormigon y relleno de porexpán</v>
      </c>
      <c r="E34">
        <v>0</v>
      </c>
      <c r="F34">
        <v>0</v>
      </c>
      <c r="G34">
        <v>0</v>
      </c>
      <c r="H34">
        <v>0</v>
      </c>
      <c r="I34">
        <v>0</v>
      </c>
      <c r="J34">
        <v>0</v>
      </c>
      <c r="K34">
        <v>20</v>
      </c>
      <c r="L34">
        <v>8.6999999999999993</v>
      </c>
      <c r="M34">
        <v>174</v>
      </c>
    </row>
    <row r="35" spans="1:13" x14ac:dyDescent="0.3">
      <c r="A35" t="str">
        <v>15.01</v>
      </c>
      <c r="B35" t="str">
        <v>Partida</v>
      </c>
      <c r="C35" t="str">
        <v>ud</v>
      </c>
      <c r="D35" t="str">
        <v>Señalización elementos accesibles</v>
      </c>
      <c r="E35">
        <v>0</v>
      </c>
      <c r="F35">
        <v>0</v>
      </c>
      <c r="G35">
        <v>0</v>
      </c>
      <c r="H35">
        <v>0</v>
      </c>
      <c r="I35">
        <v>0</v>
      </c>
      <c r="J35">
        <v>0</v>
      </c>
      <c r="K35">
        <v>6</v>
      </c>
      <c r="L35">
        <v>14.91</v>
      </c>
      <c r="M35">
        <v>89.46</v>
      </c>
    </row>
    <row r="36" spans="1:13" x14ac:dyDescent="0.3">
      <c r="A36" t="str">
        <v>12</v>
      </c>
      <c r="B36" t="str">
        <v>Partida</v>
      </c>
      <c r="C36" t="str">
        <v>m</v>
      </c>
      <c r="D36" t="str">
        <v>Peldañeado de escalera con ladrillo cerámico recibido con morter</v>
      </c>
      <c r="E36">
        <v>0</v>
      </c>
      <c r="F36">
        <v>0</v>
      </c>
      <c r="G36">
        <v>0</v>
      </c>
      <c r="H36">
        <v>0</v>
      </c>
      <c r="I36">
        <v>0</v>
      </c>
      <c r="J36">
        <v>0</v>
      </c>
      <c r="K36">
        <v>7.3</v>
      </c>
      <c r="L36">
        <v>43.48</v>
      </c>
      <c r="M36">
        <v>317.39999999999998</v>
      </c>
    </row>
    <row r="37" spans="1:13" x14ac:dyDescent="0.3">
      <c r="A37" t="str">
        <v>0186243</v>
      </c>
      <c r="B37" t="str">
        <v>Partida</v>
      </c>
      <c r="C37" t="str">
        <v>u</v>
      </c>
      <c r="D37" t="str">
        <v>Caja de metacrilato con llave para termostato</v>
      </c>
      <c r="E37">
        <v>0</v>
      </c>
      <c r="F37">
        <v>0</v>
      </c>
      <c r="G37">
        <v>0</v>
      </c>
      <c r="H37">
        <v>0</v>
      </c>
      <c r="I37">
        <v>0</v>
      </c>
      <c r="J37">
        <v>0</v>
      </c>
      <c r="K37">
        <v>1</v>
      </c>
      <c r="L37">
        <v>27.33</v>
      </c>
      <c r="M37">
        <v>27.33</v>
      </c>
    </row>
    <row r="38" spans="1:13" x14ac:dyDescent="0.3">
      <c r="A38" t="str">
        <v>0186245</v>
      </c>
      <c r="B38" t="str">
        <v>Partida</v>
      </c>
      <c r="C38" t="str">
        <v>u</v>
      </c>
      <c r="D38" t="str">
        <v>Estanteria PVC 40x90x180 cm</v>
      </c>
      <c r="E38">
        <v>0</v>
      </c>
      <c r="F38">
        <v>0</v>
      </c>
      <c r="G38">
        <v>0</v>
      </c>
      <c r="H38">
        <v>0</v>
      </c>
      <c r="I38">
        <v>0</v>
      </c>
      <c r="J38">
        <v>0</v>
      </c>
      <c r="K38">
        <v>3</v>
      </c>
      <c r="L38">
        <v>118</v>
      </c>
      <c r="M38">
        <v>354</v>
      </c>
    </row>
    <row r="39" spans="1:13" x14ac:dyDescent="0.3">
      <c r="A39" t="str">
        <v>PNCARGADERO</v>
      </c>
      <c r="B39" t="str">
        <v>Partida</v>
      </c>
      <c r="C39" t="str">
        <v>m</v>
      </c>
      <c r="D39" t="str">
        <v>Cargadero vigueta autorresistente de hormigón</v>
      </c>
      <c r="E39">
        <v>0</v>
      </c>
      <c r="F39">
        <v>0</v>
      </c>
      <c r="G39">
        <v>0</v>
      </c>
      <c r="H39">
        <v>0</v>
      </c>
      <c r="I39">
        <v>0</v>
      </c>
      <c r="J39">
        <v>0</v>
      </c>
      <c r="K39">
        <v>36.35</v>
      </c>
      <c r="L39">
        <v>22.36</v>
      </c>
      <c r="M39">
        <v>812.79</v>
      </c>
    </row>
    <row r="40" spans="1:13" x14ac:dyDescent="0.3">
      <c r="A40" t="str">
        <v>PNCIERR</v>
      </c>
      <c r="B40" t="str">
        <v>Partida</v>
      </c>
      <c r="C40" t="str">
        <v>m²</v>
      </c>
      <c r="D40" t="str">
        <v>Cierre techo rasillón cerámico</v>
      </c>
      <c r="E40">
        <v>0</v>
      </c>
      <c r="F40">
        <v>0</v>
      </c>
      <c r="G40">
        <v>0</v>
      </c>
      <c r="H40">
        <v>0</v>
      </c>
      <c r="I40">
        <v>0</v>
      </c>
      <c r="J40">
        <v>0</v>
      </c>
      <c r="K40">
        <v>4.72</v>
      </c>
      <c r="L40">
        <v>80.739999999999995</v>
      </c>
      <c r="M40">
        <v>381.09</v>
      </c>
    </row>
    <row r="41" spans="1:13" x14ac:dyDescent="0.3">
      <c r="A41" t="str">
        <v>4SA8I</v>
      </c>
      <c r="B41" t="str">
        <v>Partida</v>
      </c>
      <c r="C41" t="str">
        <v>m²</v>
      </c>
      <c r="D41" t="str">
        <v>Suelo acústico. H8+I</v>
      </c>
      <c r="E41">
        <v>0</v>
      </c>
      <c r="F41">
        <v>0</v>
      </c>
      <c r="G41">
        <v>0</v>
      </c>
      <c r="H41">
        <v>0</v>
      </c>
      <c r="I41">
        <v>0</v>
      </c>
      <c r="J41">
        <v>0</v>
      </c>
      <c r="K41">
        <v>252.95</v>
      </c>
      <c r="L41">
        <v>10.19</v>
      </c>
      <c r="M41">
        <v>2577.56</v>
      </c>
    </row>
    <row r="42" spans="1:13" x14ac:dyDescent="0.3">
      <c r="A42" t="str">
        <v>PN4SA083</v>
      </c>
      <c r="B42" t="str">
        <v>Partida</v>
      </c>
      <c r="C42" t="str">
        <v>m²</v>
      </c>
      <c r="D42" t="str">
        <v>Suelo acústico. H8+C3</v>
      </c>
      <c r="E42">
        <v>0</v>
      </c>
      <c r="F42">
        <v>0</v>
      </c>
      <c r="G42">
        <v>0</v>
      </c>
      <c r="H42">
        <v>0</v>
      </c>
      <c r="I42">
        <v>0</v>
      </c>
      <c r="J42">
        <v>0</v>
      </c>
      <c r="K42">
        <v>60</v>
      </c>
      <c r="L42">
        <v>13.23</v>
      </c>
      <c r="M42">
        <v>793.8</v>
      </c>
    </row>
    <row r="43" spans="1:13" x14ac:dyDescent="0.3">
      <c r="A43" t="str">
        <v>4SA086</v>
      </c>
      <c r="B43" t="str">
        <v>Partida</v>
      </c>
      <c r="C43" t="str">
        <v>m²</v>
      </c>
      <c r="D43" t="str">
        <v>Suelo acústico. H8+C6</v>
      </c>
      <c r="E43">
        <v>0</v>
      </c>
      <c r="F43">
        <v>0</v>
      </c>
      <c r="G43">
        <v>0</v>
      </c>
      <c r="H43">
        <v>0</v>
      </c>
      <c r="I43">
        <v>0</v>
      </c>
      <c r="J43">
        <v>0</v>
      </c>
      <c r="K43">
        <v>164.5</v>
      </c>
      <c r="L43">
        <v>23.73</v>
      </c>
      <c r="M43">
        <v>3903.59</v>
      </c>
    </row>
    <row r="44" spans="1:13" x14ac:dyDescent="0.3">
      <c r="A44" t="str">
        <v>4SA088</v>
      </c>
      <c r="B44" t="str">
        <v>Partida</v>
      </c>
      <c r="C44" t="str">
        <v>m²</v>
      </c>
      <c r="D44" t="str">
        <v>Suelo acústico. H8+C8</v>
      </c>
      <c r="E44">
        <v>0</v>
      </c>
      <c r="F44">
        <v>0</v>
      </c>
      <c r="G44">
        <v>0</v>
      </c>
      <c r="H44">
        <v>0</v>
      </c>
      <c r="I44">
        <v>0</v>
      </c>
      <c r="J44">
        <v>0</v>
      </c>
      <c r="K44">
        <v>314</v>
      </c>
      <c r="L44">
        <v>33.79</v>
      </c>
      <c r="M44">
        <v>10610.06</v>
      </c>
    </row>
    <row r="45" spans="1:13" x14ac:dyDescent="0.3">
      <c r="A45" t="str">
        <v>4SA10AB2</v>
      </c>
      <c r="B45" t="str">
        <v>Partida</v>
      </c>
      <c r="C45" t="str">
        <v>m²</v>
      </c>
      <c r="D45" t="str">
        <v>Suelo acustico alto rendimiento (2)</v>
      </c>
      <c r="E45">
        <v>0</v>
      </c>
      <c r="F45">
        <v>0</v>
      </c>
      <c r="G45">
        <v>0</v>
      </c>
      <c r="H45">
        <v>0</v>
      </c>
      <c r="I45">
        <v>0</v>
      </c>
      <c r="J45">
        <v>0</v>
      </c>
      <c r="K45">
        <v>131</v>
      </c>
      <c r="L45">
        <v>125.83</v>
      </c>
      <c r="M45">
        <v>16483.73</v>
      </c>
    </row>
    <row r="46" spans="1:13" x14ac:dyDescent="0.3">
      <c r="A46" t="str">
        <v>PN0P100L15</v>
      </c>
      <c r="B46" t="str">
        <v>Partida</v>
      </c>
      <c r="C46" t="str">
        <v>m²</v>
      </c>
      <c r="D46" t="str">
        <v>Tabique ACÚSTICO TBA1 (15+100+15)/600 (1N disp C) c/ais</v>
      </c>
      <c r="E46">
        <v>0</v>
      </c>
      <c r="F46">
        <v>0</v>
      </c>
      <c r="G46">
        <v>0</v>
      </c>
      <c r="H46">
        <v>0</v>
      </c>
      <c r="I46">
        <v>0</v>
      </c>
      <c r="J46">
        <v>0</v>
      </c>
      <c r="K46">
        <v>48.11</v>
      </c>
      <c r="L46">
        <v>70.8</v>
      </c>
      <c r="M46">
        <v>3406.19</v>
      </c>
    </row>
    <row r="47" spans="1:13" x14ac:dyDescent="0.3">
      <c r="A47" t="str">
        <v>0321C6N</v>
      </c>
      <c r="B47" t="str">
        <v>Partida</v>
      </c>
      <c r="C47" t="str">
        <v>m²</v>
      </c>
      <c r="D47" t="str">
        <v>Tabique sencillo (15+70+15)/600 (2N disp C) c/aislamiento</v>
      </c>
      <c r="E47">
        <v>0</v>
      </c>
      <c r="F47">
        <v>0</v>
      </c>
      <c r="G47">
        <v>0</v>
      </c>
      <c r="H47">
        <v>0</v>
      </c>
      <c r="I47">
        <v>0</v>
      </c>
      <c r="J47">
        <v>0</v>
      </c>
      <c r="K47">
        <v>271.79000000000002</v>
      </c>
      <c r="L47">
        <v>63.78</v>
      </c>
      <c r="M47">
        <v>17334.77</v>
      </c>
    </row>
    <row r="48" spans="1:13" x14ac:dyDescent="0.3">
      <c r="A48" t="str">
        <v>0321C6W</v>
      </c>
      <c r="B48" t="str">
        <v>Partida</v>
      </c>
      <c r="C48" t="str">
        <v>m²</v>
      </c>
      <c r="D48" t="str">
        <v>Tabique sencillo (15+70+15)/600 (2W disp C) c/aislamiento</v>
      </c>
      <c r="E48">
        <v>0</v>
      </c>
      <c r="F48">
        <v>0</v>
      </c>
      <c r="G48">
        <v>0</v>
      </c>
      <c r="H48">
        <v>0</v>
      </c>
      <c r="I48">
        <v>0</v>
      </c>
      <c r="J48">
        <v>0</v>
      </c>
      <c r="K48">
        <v>64.430000000000007</v>
      </c>
      <c r="L48">
        <v>71.489999999999995</v>
      </c>
      <c r="M48">
        <v>4606.1000000000004</v>
      </c>
    </row>
    <row r="49" spans="1:13" x14ac:dyDescent="0.3">
      <c r="A49" t="str">
        <v>0P110L10</v>
      </c>
      <c r="B49" t="str">
        <v>Partida</v>
      </c>
      <c r="C49" t="str">
        <v>m²</v>
      </c>
      <c r="D49" t="str">
        <v>Trasdosado Acústico TDA1.10.L10 (1x15+10LM)</v>
      </c>
      <c r="E49">
        <v>0</v>
      </c>
      <c r="F49">
        <v>0</v>
      </c>
      <c r="G49">
        <v>0</v>
      </c>
      <c r="H49">
        <v>0</v>
      </c>
      <c r="I49">
        <v>0</v>
      </c>
      <c r="J49">
        <v>0</v>
      </c>
      <c r="K49">
        <v>838.53</v>
      </c>
      <c r="L49">
        <v>45.46</v>
      </c>
      <c r="M49">
        <v>38119.57</v>
      </c>
    </row>
    <row r="50" spans="1:13" x14ac:dyDescent="0.3">
      <c r="A50" t="str">
        <v>0P230L15</v>
      </c>
      <c r="B50" t="str">
        <v>Partida</v>
      </c>
      <c r="C50" t="str">
        <v>m²</v>
      </c>
      <c r="D50" t="str">
        <v>Trasdosado Acústico TDA 2.15.L15 (2x15+15LM)</v>
      </c>
      <c r="E50">
        <v>0</v>
      </c>
      <c r="F50">
        <v>0</v>
      </c>
      <c r="G50">
        <v>0</v>
      </c>
      <c r="H50">
        <v>0</v>
      </c>
      <c r="I50">
        <v>0</v>
      </c>
      <c r="J50">
        <v>0</v>
      </c>
      <c r="K50">
        <v>249.05</v>
      </c>
      <c r="L50">
        <v>60.96</v>
      </c>
      <c r="M50">
        <v>15182.09</v>
      </c>
    </row>
    <row r="51" spans="1:13" x14ac:dyDescent="0.3">
      <c r="A51" t="str">
        <v>PN0T115L15</v>
      </c>
      <c r="B51" t="str">
        <v>Partida</v>
      </c>
      <c r="C51" t="str">
        <v>m²</v>
      </c>
      <c r="D51" t="str">
        <v>Techo acustico TA1.20.L20 (1x15+20LM)</v>
      </c>
      <c r="E51">
        <v>0</v>
      </c>
      <c r="F51">
        <v>0</v>
      </c>
      <c r="G51">
        <v>0</v>
      </c>
      <c r="H51">
        <v>0</v>
      </c>
      <c r="I51">
        <v>0</v>
      </c>
      <c r="J51">
        <v>0</v>
      </c>
      <c r="K51">
        <v>972</v>
      </c>
      <c r="L51">
        <v>60.37</v>
      </c>
      <c r="M51">
        <v>58679.64</v>
      </c>
    </row>
    <row r="52" spans="1:13" x14ac:dyDescent="0.3">
      <c r="A52" t="str">
        <v>0T112L12</v>
      </c>
      <c r="B52" t="str">
        <v>Partida</v>
      </c>
      <c r="C52" t="str">
        <v>m²</v>
      </c>
      <c r="D52" t="str">
        <v>Techo acústico TA2.12.L12 (1x15+12LM)</v>
      </c>
      <c r="E52">
        <v>0</v>
      </c>
      <c r="F52">
        <v>0</v>
      </c>
      <c r="G52">
        <v>0</v>
      </c>
      <c r="H52">
        <v>0</v>
      </c>
      <c r="I52">
        <v>0</v>
      </c>
      <c r="J52">
        <v>0</v>
      </c>
      <c r="K52">
        <v>41.3</v>
      </c>
      <c r="L52">
        <v>54.9</v>
      </c>
      <c r="M52">
        <v>2267.37</v>
      </c>
    </row>
    <row r="53" spans="1:13" x14ac:dyDescent="0.3">
      <c r="A53" t="str">
        <v>PN0T230L20</v>
      </c>
      <c r="B53" t="str">
        <v>Partida</v>
      </c>
      <c r="C53" t="str">
        <v>m²</v>
      </c>
      <c r="D53" t="str">
        <v>Techo acústico TA3.20.L16 (2x15+20LM)</v>
      </c>
      <c r="E53">
        <v>0</v>
      </c>
      <c r="F53">
        <v>0</v>
      </c>
      <c r="G53">
        <v>0</v>
      </c>
      <c r="H53">
        <v>0</v>
      </c>
      <c r="I53">
        <v>0</v>
      </c>
      <c r="J53">
        <v>0</v>
      </c>
      <c r="K53">
        <v>109</v>
      </c>
      <c r="L53">
        <v>90.3</v>
      </c>
      <c r="M53">
        <v>9842.7000000000007</v>
      </c>
    </row>
    <row r="54" spans="1:13" x14ac:dyDescent="0.3">
      <c r="A54" t="str">
        <v>4PKB2BAJA</v>
      </c>
      <c r="B54" t="str">
        <v>Partida</v>
      </c>
      <c r="C54" t="str">
        <v>m</v>
      </c>
      <c r="D54" t="str">
        <v>Forrado de bajantes con PKB2</v>
      </c>
      <c r="E54">
        <v>0</v>
      </c>
      <c r="F54">
        <v>0</v>
      </c>
      <c r="G54">
        <v>0</v>
      </c>
      <c r="H54">
        <v>0</v>
      </c>
      <c r="I54">
        <v>0</v>
      </c>
      <c r="J54">
        <v>0</v>
      </c>
      <c r="K54">
        <v>81.5</v>
      </c>
      <c r="L54">
        <v>15.78</v>
      </c>
      <c r="M54">
        <v>1286.07</v>
      </c>
    </row>
    <row r="55" spans="1:13" x14ac:dyDescent="0.3">
      <c r="A55" t="str">
        <v>4PKB2BAJACL</v>
      </c>
      <c r="B55" t="str">
        <v>Partida</v>
      </c>
      <c r="C55" t="str">
        <v>m²</v>
      </c>
      <c r="D55" t="str">
        <v>Forrado de conductos con PKB2</v>
      </c>
      <c r="E55">
        <v>0</v>
      </c>
      <c r="F55">
        <v>0</v>
      </c>
      <c r="G55">
        <v>0</v>
      </c>
      <c r="H55">
        <v>0</v>
      </c>
      <c r="I55">
        <v>0</v>
      </c>
      <c r="J55">
        <v>0</v>
      </c>
      <c r="K55">
        <v>232</v>
      </c>
      <c r="L55">
        <v>40.74</v>
      </c>
      <c r="M55">
        <v>9451.68</v>
      </c>
    </row>
    <row r="56" spans="1:13" x14ac:dyDescent="0.3">
      <c r="A56" t="str">
        <v>PN0TAB215L15</v>
      </c>
      <c r="B56" t="str">
        <v>Partida</v>
      </c>
      <c r="C56" t="str">
        <v>m²</v>
      </c>
      <c r="D56" t="str">
        <v>Tabica acústica T1.20.L20 (2x15)</v>
      </c>
      <c r="E56">
        <v>0</v>
      </c>
      <c r="F56">
        <v>0</v>
      </c>
      <c r="G56">
        <v>0</v>
      </c>
      <c r="H56">
        <v>0</v>
      </c>
      <c r="I56">
        <v>0</v>
      </c>
      <c r="J56">
        <v>0</v>
      </c>
      <c r="K56">
        <v>13.26</v>
      </c>
      <c r="L56">
        <v>74.09</v>
      </c>
      <c r="M56">
        <v>982.43</v>
      </c>
    </row>
    <row r="57" spans="1:13" x14ac:dyDescent="0.3">
      <c r="A57" t="str">
        <v>PN0TAB112L12</v>
      </c>
      <c r="B57" t="str">
        <v>Partida</v>
      </c>
      <c r="C57" t="str">
        <v>m²</v>
      </c>
      <c r="D57" t="str">
        <v>Tabica acústica T2.12.L12 (1x15)</v>
      </c>
      <c r="E57">
        <v>0</v>
      </c>
      <c r="F57">
        <v>0</v>
      </c>
      <c r="G57">
        <v>0</v>
      </c>
      <c r="H57">
        <v>0</v>
      </c>
      <c r="I57">
        <v>0</v>
      </c>
      <c r="J57">
        <v>0</v>
      </c>
      <c r="K57">
        <v>76.62</v>
      </c>
      <c r="L57">
        <v>54.9</v>
      </c>
      <c r="M57">
        <v>4206.4399999999996</v>
      </c>
    </row>
    <row r="58" spans="1:13" x14ac:dyDescent="0.3">
      <c r="A58" t="str">
        <v>PN0TABCAJ</v>
      </c>
      <c r="B58" t="str">
        <v>Partida</v>
      </c>
      <c r="C58" t="str">
        <v>m²</v>
      </c>
      <c r="D58" t="str">
        <v>Cajon de pladur (2x15)</v>
      </c>
      <c r="E58">
        <v>0</v>
      </c>
      <c r="F58">
        <v>0</v>
      </c>
      <c r="G58">
        <v>0</v>
      </c>
      <c r="H58">
        <v>0</v>
      </c>
      <c r="I58">
        <v>0</v>
      </c>
      <c r="J58">
        <v>0</v>
      </c>
      <c r="K58">
        <v>3.4</v>
      </c>
      <c r="L58">
        <v>43.48</v>
      </c>
      <c r="M58">
        <v>147.83000000000001</v>
      </c>
    </row>
    <row r="59" spans="1:13" x14ac:dyDescent="0.3">
      <c r="A59" t="str">
        <v>PN031269W</v>
      </c>
      <c r="B59" t="str">
        <v>Partida</v>
      </c>
      <c r="C59" t="str">
        <v>m²</v>
      </c>
      <c r="D59" t="str">
        <v>Placa cartón yeso e=15mm tipo W</v>
      </c>
      <c r="E59">
        <v>0</v>
      </c>
      <c r="F59">
        <v>0</v>
      </c>
      <c r="G59">
        <v>0</v>
      </c>
      <c r="H59">
        <v>0</v>
      </c>
      <c r="I59">
        <v>0</v>
      </c>
      <c r="J59">
        <v>0</v>
      </c>
      <c r="K59">
        <v>155.69999999999999</v>
      </c>
      <c r="L59">
        <v>3.54</v>
      </c>
      <c r="M59">
        <v>551.17999999999995</v>
      </c>
    </row>
    <row r="60" spans="1:13" x14ac:dyDescent="0.3">
      <c r="A60" t="str">
        <v>SILENCIOSOS</v>
      </c>
      <c r="B60" t="str">
        <v>Partida</v>
      </c>
      <c r="C60" t="str">
        <v>m3</v>
      </c>
      <c r="D60" t="str">
        <v>Silencioso 600 x 500 x 1000 mm</v>
      </c>
      <c r="E60">
        <v>0</v>
      </c>
      <c r="F60">
        <v>0</v>
      </c>
      <c r="G60">
        <v>0</v>
      </c>
      <c r="H60">
        <v>0</v>
      </c>
      <c r="I60">
        <v>0</v>
      </c>
      <c r="J60">
        <v>0</v>
      </c>
      <c r="K60">
        <v>14</v>
      </c>
      <c r="L60">
        <v>217.38</v>
      </c>
      <c r="M60">
        <v>3043.32</v>
      </c>
    </row>
    <row r="61" spans="1:13" x14ac:dyDescent="0.3">
      <c r="A61" t="str">
        <v>PN05001</v>
      </c>
      <c r="B61" t="str">
        <v>Partida</v>
      </c>
      <c r="C61" t="str">
        <v>m²</v>
      </c>
      <c r="D61" t="str">
        <v>Guarnecido de yeso</v>
      </c>
      <c r="E61">
        <v>0</v>
      </c>
      <c r="F61">
        <v>0</v>
      </c>
      <c r="G61">
        <v>0</v>
      </c>
      <c r="H61">
        <v>0</v>
      </c>
      <c r="I61">
        <v>0</v>
      </c>
      <c r="J61">
        <v>0</v>
      </c>
      <c r="K61">
        <v>308.55</v>
      </c>
      <c r="L61">
        <v>19.87</v>
      </c>
      <c r="M61">
        <v>6130.89</v>
      </c>
    </row>
    <row r="62" spans="1:13" x14ac:dyDescent="0.3">
      <c r="A62" t="str">
        <v>05001</v>
      </c>
      <c r="B62" t="str">
        <v>Partida</v>
      </c>
      <c r="C62" t="str">
        <v>m²</v>
      </c>
      <c r="D62" t="str">
        <v>Enfoscado de cemento maestreado y bruñido en exteriores</v>
      </c>
      <c r="E62">
        <v>0</v>
      </c>
      <c r="F62">
        <v>0</v>
      </c>
      <c r="G62">
        <v>0</v>
      </c>
      <c r="H62">
        <v>0</v>
      </c>
      <c r="I62">
        <v>0</v>
      </c>
      <c r="J62">
        <v>0</v>
      </c>
      <c r="K62">
        <v>273.35000000000002</v>
      </c>
      <c r="L62">
        <v>17.39</v>
      </c>
      <c r="M62">
        <v>4753.5600000000004</v>
      </c>
    </row>
    <row r="63" spans="1:13" x14ac:dyDescent="0.3">
      <c r="A63" t="str">
        <v>05003B</v>
      </c>
      <c r="B63" t="str">
        <v>Partida</v>
      </c>
      <c r="C63" t="str">
        <v>m²</v>
      </c>
      <c r="D63" t="str">
        <v>Alicatado gres porcelánico SALONI Menhir antracita 30x60cm</v>
      </c>
      <c r="E63">
        <v>0</v>
      </c>
      <c r="F63">
        <v>0</v>
      </c>
      <c r="G63">
        <v>0</v>
      </c>
      <c r="H63">
        <v>0</v>
      </c>
      <c r="I63">
        <v>0</v>
      </c>
      <c r="J63">
        <v>0</v>
      </c>
      <c r="K63">
        <v>116.66</v>
      </c>
      <c r="L63">
        <v>55.9</v>
      </c>
      <c r="M63">
        <v>6521.29</v>
      </c>
    </row>
    <row r="64" spans="1:13" x14ac:dyDescent="0.3">
      <c r="A64" t="str">
        <v>05004C</v>
      </c>
      <c r="B64" t="str">
        <v>Partida</v>
      </c>
      <c r="C64" t="str">
        <v>u</v>
      </c>
      <c r="D64" t="str">
        <v>Jabonera metálica</v>
      </c>
      <c r="E64">
        <v>0</v>
      </c>
      <c r="F64">
        <v>0</v>
      </c>
      <c r="G64">
        <v>0</v>
      </c>
      <c r="H64">
        <v>0</v>
      </c>
      <c r="I64">
        <v>0</v>
      </c>
      <c r="J64">
        <v>0</v>
      </c>
      <c r="K64">
        <v>10</v>
      </c>
      <c r="L64">
        <v>36.020000000000003</v>
      </c>
      <c r="M64">
        <v>360.2</v>
      </c>
    </row>
    <row r="65" spans="1:13" x14ac:dyDescent="0.3">
      <c r="A65" t="str">
        <v>PN0502B</v>
      </c>
      <c r="B65" t="str">
        <v>Partida</v>
      </c>
      <c r="C65" t="str">
        <v>u</v>
      </c>
      <c r="D65" t="str">
        <v>Remate chapa lacada fuente</v>
      </c>
      <c r="E65">
        <v>0</v>
      </c>
      <c r="F65">
        <v>0</v>
      </c>
      <c r="G65">
        <v>0</v>
      </c>
      <c r="H65">
        <v>0</v>
      </c>
      <c r="I65">
        <v>0</v>
      </c>
      <c r="J65">
        <v>0</v>
      </c>
      <c r="K65">
        <v>1</v>
      </c>
      <c r="L65">
        <v>59.62</v>
      </c>
      <c r="M65">
        <v>59.62</v>
      </c>
    </row>
    <row r="66" spans="1:13" x14ac:dyDescent="0.3">
      <c r="A66" t="str">
        <v>05022</v>
      </c>
      <c r="B66" t="str">
        <v>Partida</v>
      </c>
      <c r="C66" t="str">
        <v>m²</v>
      </c>
      <c r="D66" t="str">
        <v>Pintura plástica mate en interiores, color a elegir</v>
      </c>
      <c r="E66">
        <v>0</v>
      </c>
      <c r="F66">
        <v>0</v>
      </c>
      <c r="G66">
        <v>0</v>
      </c>
      <c r="H66">
        <v>0</v>
      </c>
      <c r="I66">
        <v>0</v>
      </c>
      <c r="J66">
        <v>0</v>
      </c>
      <c r="K66">
        <v>1908.9</v>
      </c>
      <c r="L66">
        <v>6.21</v>
      </c>
      <c r="M66">
        <v>11854.27</v>
      </c>
    </row>
    <row r="67" spans="1:13" x14ac:dyDescent="0.3">
      <c r="A67" t="str">
        <v>05023</v>
      </c>
      <c r="B67" t="str">
        <v>Partida</v>
      </c>
      <c r="C67" t="str">
        <v>m²</v>
      </c>
      <c r="D67" t="str">
        <v>Pintura plástica mate en interiores (horizontal), color a elegir</v>
      </c>
      <c r="E67">
        <v>0</v>
      </c>
      <c r="F67">
        <v>0</v>
      </c>
      <c r="G67">
        <v>0</v>
      </c>
      <c r="H67">
        <v>0</v>
      </c>
      <c r="I67">
        <v>0</v>
      </c>
      <c r="J67">
        <v>0</v>
      </c>
      <c r="K67">
        <v>1220.18</v>
      </c>
      <c r="L67">
        <v>6.56</v>
      </c>
      <c r="M67">
        <v>8004.38</v>
      </c>
    </row>
    <row r="68" spans="1:13" x14ac:dyDescent="0.3">
      <c r="A68" t="str">
        <v>05021</v>
      </c>
      <c r="B68" t="str">
        <v>Partida</v>
      </c>
      <c r="C68" t="str">
        <v>m²</v>
      </c>
      <c r="D68" t="str">
        <v>Pintura pétrea mate en exteriores, color a elegir</v>
      </c>
      <c r="E68">
        <v>0</v>
      </c>
      <c r="F68">
        <v>0</v>
      </c>
      <c r="G68">
        <v>0</v>
      </c>
      <c r="H68">
        <v>0</v>
      </c>
      <c r="I68">
        <v>0</v>
      </c>
      <c r="J68">
        <v>0</v>
      </c>
      <c r="K68">
        <v>273.35000000000002</v>
      </c>
      <c r="L68">
        <v>10.68</v>
      </c>
      <c r="M68">
        <v>2919.38</v>
      </c>
    </row>
    <row r="69" spans="1:13" x14ac:dyDescent="0.3">
      <c r="A69" t="str">
        <v>05024</v>
      </c>
      <c r="B69" t="str">
        <v>Partida</v>
      </c>
      <c r="C69" t="str">
        <v>m²</v>
      </c>
      <c r="D69" t="str">
        <v>Pintura esmalte sintético negro mate sobre hierro o acero</v>
      </c>
      <c r="E69">
        <v>0</v>
      </c>
      <c r="F69">
        <v>0</v>
      </c>
      <c r="G69">
        <v>0</v>
      </c>
      <c r="H69">
        <v>0</v>
      </c>
      <c r="I69">
        <v>0</v>
      </c>
      <c r="J69">
        <v>0</v>
      </c>
      <c r="K69">
        <v>72.680000000000007</v>
      </c>
      <c r="L69">
        <v>16.149999999999999</v>
      </c>
      <c r="M69">
        <v>1173.78</v>
      </c>
    </row>
    <row r="70" spans="1:13" x14ac:dyDescent="0.3">
      <c r="A70" t="str">
        <v>PN05024</v>
      </c>
      <c r="B70" t="str">
        <v>Partida</v>
      </c>
      <c r="C70" t="str">
        <v>m²</v>
      </c>
      <c r="D70" t="str">
        <v>Pintura esmalte sintético sobre madera</v>
      </c>
      <c r="E70">
        <v>0</v>
      </c>
      <c r="F70">
        <v>0</v>
      </c>
      <c r="G70">
        <v>0</v>
      </c>
      <c r="H70">
        <v>0</v>
      </c>
      <c r="I70">
        <v>0</v>
      </c>
      <c r="J70">
        <v>0</v>
      </c>
      <c r="K70">
        <v>21.42</v>
      </c>
      <c r="L70">
        <v>18.010000000000002</v>
      </c>
      <c r="M70">
        <v>385.77</v>
      </c>
    </row>
    <row r="71" spans="1:13" x14ac:dyDescent="0.3">
      <c r="A71" t="str">
        <v>05326</v>
      </c>
      <c r="B71" t="str">
        <v>Partida</v>
      </c>
      <c r="C71" t="str">
        <v>m²</v>
      </c>
      <c r="D71" t="str">
        <v>Pintura tipo pizarra</v>
      </c>
      <c r="E71">
        <v>0</v>
      </c>
      <c r="F71">
        <v>0</v>
      </c>
      <c r="G71">
        <v>0</v>
      </c>
      <c r="H71">
        <v>0</v>
      </c>
      <c r="I71">
        <v>0</v>
      </c>
      <c r="J71">
        <v>0</v>
      </c>
      <c r="K71">
        <v>3.75</v>
      </c>
      <c r="L71">
        <v>12.42</v>
      </c>
      <c r="M71">
        <v>46.58</v>
      </c>
    </row>
    <row r="72" spans="1:13" x14ac:dyDescent="0.3">
      <c r="A72" t="str">
        <v>05017D</v>
      </c>
      <c r="B72" t="str">
        <v>Partida</v>
      </c>
      <c r="C72" t="str">
        <v>m²</v>
      </c>
      <c r="D72" t="str">
        <v>Revestimiento mural GERFLOR Manhattan 7611 Snow</v>
      </c>
      <c r="E72">
        <v>0</v>
      </c>
      <c r="F72">
        <v>0</v>
      </c>
      <c r="G72">
        <v>0</v>
      </c>
      <c r="H72">
        <v>0</v>
      </c>
      <c r="I72">
        <v>0</v>
      </c>
      <c r="J72">
        <v>0</v>
      </c>
      <c r="K72">
        <v>25.6</v>
      </c>
      <c r="L72">
        <v>41.92</v>
      </c>
      <c r="M72">
        <v>1073.1500000000001</v>
      </c>
    </row>
    <row r="73" spans="1:13" x14ac:dyDescent="0.3">
      <c r="A73" t="str">
        <v>PN0517F</v>
      </c>
      <c r="B73" t="str">
        <v>Partida</v>
      </c>
      <c r="C73" t="str">
        <v>m²</v>
      </c>
      <c r="D73" t="str">
        <v>Revestimiento mural GERFLOR Manhattan 7721 Mist</v>
      </c>
      <c r="E73">
        <v>0</v>
      </c>
      <c r="F73">
        <v>0</v>
      </c>
      <c r="G73">
        <v>0</v>
      </c>
      <c r="H73">
        <v>0</v>
      </c>
      <c r="I73">
        <v>0</v>
      </c>
      <c r="J73">
        <v>0</v>
      </c>
      <c r="K73">
        <v>199.6</v>
      </c>
      <c r="L73">
        <v>41.92</v>
      </c>
      <c r="M73">
        <v>8367.23</v>
      </c>
    </row>
    <row r="74" spans="1:13" x14ac:dyDescent="0.3">
      <c r="A74" t="str">
        <v>PN0517G</v>
      </c>
      <c r="B74" t="str">
        <v>Partida</v>
      </c>
      <c r="C74" t="str">
        <v>m²</v>
      </c>
      <c r="D74" t="str">
        <v>Revestimiento mural GERFLOR Manhattan 7740 Fabric Silk</v>
      </c>
      <c r="E74">
        <v>0</v>
      </c>
      <c r="F74">
        <v>0</v>
      </c>
      <c r="G74">
        <v>0</v>
      </c>
      <c r="H74">
        <v>0</v>
      </c>
      <c r="I74">
        <v>0</v>
      </c>
      <c r="J74">
        <v>0</v>
      </c>
      <c r="K74">
        <v>126.99</v>
      </c>
      <c r="L74">
        <v>41.92</v>
      </c>
      <c r="M74">
        <v>5323.42</v>
      </c>
    </row>
    <row r="75" spans="1:13" x14ac:dyDescent="0.3">
      <c r="A75" t="str">
        <v>0602107</v>
      </c>
      <c r="B75" t="str">
        <v>Partida</v>
      </c>
      <c r="C75" t="str">
        <v>m</v>
      </c>
      <c r="D75" t="str">
        <v>Rodapié MDF prelacado 70x10 mm</v>
      </c>
      <c r="E75">
        <v>0</v>
      </c>
      <c r="F75">
        <v>0</v>
      </c>
      <c r="G75">
        <v>0</v>
      </c>
      <c r="H75">
        <v>0</v>
      </c>
      <c r="I75">
        <v>0</v>
      </c>
      <c r="J75">
        <v>0</v>
      </c>
      <c r="K75">
        <v>212.65</v>
      </c>
      <c r="L75">
        <v>17.39</v>
      </c>
      <c r="M75">
        <v>3697.98</v>
      </c>
    </row>
    <row r="76" spans="1:13" x14ac:dyDescent="0.3">
      <c r="A76" t="str">
        <v>0602112</v>
      </c>
      <c r="B76" t="str">
        <v>Partida</v>
      </c>
      <c r="C76" t="str">
        <v>m</v>
      </c>
      <c r="D76" t="str">
        <v>Rodapié MDF prelacado 120x10 mm</v>
      </c>
      <c r="E76">
        <v>0</v>
      </c>
      <c r="F76">
        <v>0</v>
      </c>
      <c r="G76">
        <v>0</v>
      </c>
      <c r="H76">
        <v>0</v>
      </c>
      <c r="I76">
        <v>0</v>
      </c>
      <c r="J76">
        <v>0</v>
      </c>
      <c r="K76">
        <v>13.4</v>
      </c>
      <c r="L76">
        <v>22.36</v>
      </c>
      <c r="M76">
        <v>299.62</v>
      </c>
    </row>
    <row r="77" spans="1:13" x14ac:dyDescent="0.3">
      <c r="A77" t="str">
        <v>05007</v>
      </c>
      <c r="B77" t="str">
        <v>Partida</v>
      </c>
      <c r="C77" t="str">
        <v>m²</v>
      </c>
      <c r="D77" t="str">
        <v>Umbral de piedra natural abujardada</v>
      </c>
      <c r="E77">
        <v>0</v>
      </c>
      <c r="F77">
        <v>0</v>
      </c>
      <c r="G77">
        <v>0</v>
      </c>
      <c r="H77">
        <v>0</v>
      </c>
      <c r="I77">
        <v>0</v>
      </c>
      <c r="J77">
        <v>0</v>
      </c>
      <c r="K77">
        <v>4.05</v>
      </c>
      <c r="L77">
        <v>121.73</v>
      </c>
      <c r="M77">
        <v>493.01</v>
      </c>
    </row>
    <row r="78" spans="1:13" x14ac:dyDescent="0.3">
      <c r="A78" t="str">
        <v>06006B</v>
      </c>
      <c r="B78" t="str">
        <v>Partida</v>
      </c>
      <c r="C78" t="str">
        <v>m²</v>
      </c>
      <c r="D78" t="str">
        <v>Solado baldosas gres porcelánico SALONI Menhir 30x60cm</v>
      </c>
      <c r="E78">
        <v>0</v>
      </c>
      <c r="F78">
        <v>0</v>
      </c>
      <c r="G78">
        <v>0</v>
      </c>
      <c r="H78">
        <v>0</v>
      </c>
      <c r="I78">
        <v>0</v>
      </c>
      <c r="J78">
        <v>0</v>
      </c>
      <c r="K78">
        <v>123.1</v>
      </c>
      <c r="L78">
        <v>54.65</v>
      </c>
      <c r="M78">
        <v>6727.42</v>
      </c>
    </row>
    <row r="79" spans="1:13" x14ac:dyDescent="0.3">
      <c r="A79" t="str">
        <v>06007B</v>
      </c>
      <c r="B79" t="str">
        <v>Partida</v>
      </c>
      <c r="C79" t="str">
        <v>m</v>
      </c>
      <c r="D79" t="str">
        <v>Rodapié gres porcelánico SALONI Menhir 8x60cm</v>
      </c>
      <c r="E79">
        <v>0</v>
      </c>
      <c r="F79">
        <v>0</v>
      </c>
      <c r="G79">
        <v>0</v>
      </c>
      <c r="H79">
        <v>0</v>
      </c>
      <c r="I79">
        <v>0</v>
      </c>
      <c r="J79">
        <v>0</v>
      </c>
      <c r="K79">
        <v>41.5</v>
      </c>
      <c r="L79">
        <v>16.149999999999999</v>
      </c>
      <c r="M79">
        <v>670.23</v>
      </c>
    </row>
    <row r="80" spans="1:13" x14ac:dyDescent="0.3">
      <c r="A80" t="str">
        <v>PN06007B</v>
      </c>
      <c r="B80" t="str">
        <v>Partida</v>
      </c>
      <c r="C80" t="str">
        <v>m</v>
      </c>
      <c r="D80" t="str">
        <v>Peldaño gres porcelánico SALONI</v>
      </c>
      <c r="E80">
        <v>0</v>
      </c>
      <c r="F80">
        <v>0</v>
      </c>
      <c r="G80">
        <v>0</v>
      </c>
      <c r="H80">
        <v>0</v>
      </c>
      <c r="I80">
        <v>0</v>
      </c>
      <c r="J80">
        <v>0</v>
      </c>
      <c r="K80">
        <v>7.3</v>
      </c>
      <c r="L80">
        <v>68.319999999999993</v>
      </c>
      <c r="M80">
        <v>498.74</v>
      </c>
    </row>
    <row r="81" spans="1:13" x14ac:dyDescent="0.3">
      <c r="A81" t="str">
        <v>06025</v>
      </c>
      <c r="B81" t="str">
        <v>Partida</v>
      </c>
      <c r="C81" t="str">
        <v>m²</v>
      </c>
      <c r="D81" t="str">
        <v>Pavimento vinílico GERFLOR Bostonian Oak Honey</v>
      </c>
      <c r="E81">
        <v>0</v>
      </c>
      <c r="F81">
        <v>0</v>
      </c>
      <c r="G81">
        <v>0</v>
      </c>
      <c r="H81">
        <v>0</v>
      </c>
      <c r="I81">
        <v>0</v>
      </c>
      <c r="J81">
        <v>0</v>
      </c>
      <c r="K81">
        <v>149.6</v>
      </c>
      <c r="L81">
        <v>48.94</v>
      </c>
      <c r="M81">
        <v>7321.42</v>
      </c>
    </row>
    <row r="82" spans="1:13" x14ac:dyDescent="0.3">
      <c r="A82" t="str">
        <v>PN06026</v>
      </c>
      <c r="B82" t="str">
        <v>Partida</v>
      </c>
      <c r="C82" t="str">
        <v>m²</v>
      </c>
      <c r="D82" t="str">
        <v>Pavimento vinílico GERFLOR Oak Fantasy Brown</v>
      </c>
      <c r="E82">
        <v>0</v>
      </c>
      <c r="F82">
        <v>0</v>
      </c>
      <c r="G82">
        <v>0</v>
      </c>
      <c r="H82">
        <v>0</v>
      </c>
      <c r="I82">
        <v>0</v>
      </c>
      <c r="J82">
        <v>0</v>
      </c>
      <c r="K82">
        <v>133.1</v>
      </c>
      <c r="L82">
        <v>48.94</v>
      </c>
      <c r="M82">
        <v>6513.91</v>
      </c>
    </row>
    <row r="83" spans="1:13" x14ac:dyDescent="0.3">
      <c r="A83" t="str">
        <v>PN06027</v>
      </c>
      <c r="B83" t="str">
        <v>Partida</v>
      </c>
      <c r="C83" t="str">
        <v>m²</v>
      </c>
      <c r="D83" t="str">
        <v>Pavimento de parquet laminado GERFLOR Bostonian Oak Beige</v>
      </c>
      <c r="E83">
        <v>0</v>
      </c>
      <c r="F83">
        <v>0</v>
      </c>
      <c r="G83">
        <v>0</v>
      </c>
      <c r="H83">
        <v>0</v>
      </c>
      <c r="I83">
        <v>0</v>
      </c>
      <c r="J83">
        <v>0</v>
      </c>
      <c r="K83">
        <v>97.5</v>
      </c>
      <c r="L83">
        <v>45.96</v>
      </c>
      <c r="M83">
        <v>4481.1000000000004</v>
      </c>
    </row>
    <row r="84" spans="1:13" x14ac:dyDescent="0.3">
      <c r="A84" t="str">
        <v>06014A4G</v>
      </c>
      <c r="B84" t="str">
        <v>Partida</v>
      </c>
      <c r="C84" t="str">
        <v>m²</v>
      </c>
      <c r="D84" t="str">
        <v>Pavimento caucho SBR GORILASTIC Fullblack 1000x500x40mm GRUESO</v>
      </c>
      <c r="E84">
        <v>0</v>
      </c>
      <c r="F84">
        <v>0</v>
      </c>
      <c r="G84">
        <v>0</v>
      </c>
      <c r="H84">
        <v>0</v>
      </c>
      <c r="I84">
        <v>0</v>
      </c>
      <c r="J84">
        <v>0</v>
      </c>
      <c r="K84">
        <v>451</v>
      </c>
      <c r="L84">
        <v>54.51</v>
      </c>
      <c r="M84">
        <v>24584.01</v>
      </c>
    </row>
    <row r="85" spans="1:13" x14ac:dyDescent="0.3">
      <c r="A85" t="str">
        <v>06014A4GMZR</v>
      </c>
      <c r="B85" t="str">
        <v>Partida</v>
      </c>
      <c r="C85" t="str">
        <v>m²</v>
      </c>
      <c r="D85" t="str">
        <v>Pavimento Macizo caucho SBR GORILASTIC rojo 1000x500x40mm GRUESO</v>
      </c>
      <c r="E85">
        <v>0</v>
      </c>
      <c r="F85">
        <v>0</v>
      </c>
      <c r="G85">
        <v>0</v>
      </c>
      <c r="H85">
        <v>0</v>
      </c>
      <c r="I85">
        <v>0</v>
      </c>
      <c r="J85">
        <v>0</v>
      </c>
      <c r="K85">
        <v>4.5</v>
      </c>
      <c r="L85">
        <v>54.51</v>
      </c>
      <c r="M85">
        <v>245.3</v>
      </c>
    </row>
    <row r="86" spans="1:13" x14ac:dyDescent="0.3">
      <c r="A86" t="str">
        <v>06024</v>
      </c>
      <c r="B86" t="str">
        <v>Partida</v>
      </c>
      <c r="C86" t="str">
        <v>m</v>
      </c>
      <c r="D86" t="str">
        <v>Perfil de transición de aluminio macizo, 50x2mm</v>
      </c>
      <c r="E86">
        <v>0</v>
      </c>
      <c r="F86">
        <v>0</v>
      </c>
      <c r="G86">
        <v>0</v>
      </c>
      <c r="H86">
        <v>0</v>
      </c>
      <c r="I86">
        <v>0</v>
      </c>
      <c r="J86">
        <v>0</v>
      </c>
      <c r="K86">
        <v>55.8</v>
      </c>
      <c r="L86">
        <v>19.87</v>
      </c>
      <c r="M86">
        <v>1108.75</v>
      </c>
    </row>
    <row r="87" spans="1:13" x14ac:dyDescent="0.3">
      <c r="A87" t="str">
        <v>06030</v>
      </c>
      <c r="B87" t="str">
        <v>Partida</v>
      </c>
      <c r="C87" t="str">
        <v>m</v>
      </c>
      <c r="D87" t="str">
        <v>Perfil de remate en Z de aluminio macizo, 80x2mm</v>
      </c>
      <c r="E87">
        <v>0</v>
      </c>
      <c r="F87">
        <v>0</v>
      </c>
      <c r="G87">
        <v>0</v>
      </c>
      <c r="H87">
        <v>0</v>
      </c>
      <c r="I87">
        <v>0</v>
      </c>
      <c r="J87">
        <v>0</v>
      </c>
      <c r="K87">
        <v>65.05</v>
      </c>
      <c r="L87">
        <v>14.91</v>
      </c>
      <c r="M87">
        <v>969.9</v>
      </c>
    </row>
    <row r="88" spans="1:13" x14ac:dyDescent="0.3">
      <c r="A88" t="str">
        <v>060235</v>
      </c>
      <c r="B88" t="str">
        <v>Partida</v>
      </c>
      <c r="C88" t="str">
        <v>m</v>
      </c>
      <c r="D88" t="str">
        <v>Cinta para balizamiento amarilla y negra</v>
      </c>
      <c r="E88">
        <v>0</v>
      </c>
      <c r="F88">
        <v>0</v>
      </c>
      <c r="G88">
        <v>0</v>
      </c>
      <c r="H88">
        <v>0</v>
      </c>
      <c r="I88">
        <v>0</v>
      </c>
      <c r="J88">
        <v>0</v>
      </c>
      <c r="K88">
        <v>21.9</v>
      </c>
      <c r="L88">
        <v>3.73</v>
      </c>
      <c r="M88">
        <v>81.69</v>
      </c>
    </row>
    <row r="89" spans="1:13" x14ac:dyDescent="0.3">
      <c r="A89" t="str">
        <v>06DELH07</v>
      </c>
      <c r="B89" t="str">
        <v>Partida</v>
      </c>
      <c r="C89" t="str">
        <v>m</v>
      </c>
      <c r="D89" t="str">
        <v>Demolición de encofrado de ladrillo en pavimentos</v>
      </c>
      <c r="E89">
        <v>0</v>
      </c>
      <c r="F89">
        <v>0</v>
      </c>
      <c r="G89">
        <v>0</v>
      </c>
      <c r="H89">
        <v>0</v>
      </c>
      <c r="I89">
        <v>0</v>
      </c>
      <c r="J89">
        <v>0</v>
      </c>
      <c r="K89">
        <v>170.2</v>
      </c>
      <c r="L89">
        <v>4.97</v>
      </c>
      <c r="M89">
        <v>845.89</v>
      </c>
    </row>
    <row r="90" spans="1:13" x14ac:dyDescent="0.3">
      <c r="A90" t="str">
        <v>06PE02</v>
      </c>
      <c r="B90" t="str">
        <v>Partida</v>
      </c>
      <c r="C90" t="str">
        <v>m</v>
      </c>
      <c r="D90" t="str">
        <v>Banda de poliestireno expandido de 2 cm</v>
      </c>
      <c r="E90">
        <v>0</v>
      </c>
      <c r="F90">
        <v>0</v>
      </c>
      <c r="G90">
        <v>0</v>
      </c>
      <c r="H90">
        <v>0</v>
      </c>
      <c r="I90">
        <v>0</v>
      </c>
      <c r="J90">
        <v>0</v>
      </c>
      <c r="K90">
        <v>160.19999999999999</v>
      </c>
      <c r="L90">
        <v>3.11</v>
      </c>
      <c r="M90">
        <v>498.22</v>
      </c>
    </row>
    <row r="91" spans="1:13" x14ac:dyDescent="0.3">
      <c r="A91" t="str">
        <v>PN06PE02COP2</v>
      </c>
      <c r="B91" t="str">
        <v>Partida</v>
      </c>
      <c r="C91" t="str">
        <v>m</v>
      </c>
      <c r="D91" t="str">
        <v>Banda de recypren de 2 cm</v>
      </c>
      <c r="E91">
        <v>0</v>
      </c>
      <c r="F91">
        <v>0</v>
      </c>
      <c r="G91">
        <v>0</v>
      </c>
      <c r="H91">
        <v>0</v>
      </c>
      <c r="I91">
        <v>0</v>
      </c>
      <c r="J91">
        <v>0</v>
      </c>
      <c r="K91">
        <v>10</v>
      </c>
      <c r="L91">
        <v>11.48</v>
      </c>
      <c r="M91">
        <v>114.8</v>
      </c>
    </row>
    <row r="92" spans="1:13" x14ac:dyDescent="0.3">
      <c r="A92" t="str">
        <v>PN06PE02COP</v>
      </c>
      <c r="B92" t="str">
        <v>Partida</v>
      </c>
      <c r="C92" t="str">
        <v>m</v>
      </c>
      <c r="D92" t="str">
        <v>Banda de recypren 3cm._BASE</v>
      </c>
      <c r="E92">
        <v>0</v>
      </c>
      <c r="F92">
        <v>0</v>
      </c>
      <c r="G92">
        <v>0</v>
      </c>
      <c r="H92">
        <v>0</v>
      </c>
      <c r="I92">
        <v>0</v>
      </c>
      <c r="J92">
        <v>0</v>
      </c>
      <c r="K92">
        <v>170.2</v>
      </c>
      <c r="L92">
        <v>3.73</v>
      </c>
      <c r="M92">
        <v>634.85</v>
      </c>
    </row>
    <row r="93" spans="1:13" x14ac:dyDescent="0.3">
      <c r="A93" t="str">
        <v>PC06PE02RELL</v>
      </c>
      <c r="B93" t="str">
        <v>Partida</v>
      </c>
      <c r="C93" t="str">
        <v>m</v>
      </c>
      <c r="D93" t="str">
        <v>Relleno hueco hormigón</v>
      </c>
      <c r="E93">
        <v>0</v>
      </c>
      <c r="F93">
        <v>0</v>
      </c>
      <c r="G93">
        <v>0</v>
      </c>
      <c r="H93">
        <v>0</v>
      </c>
      <c r="I93">
        <v>0</v>
      </c>
      <c r="J93">
        <v>0</v>
      </c>
      <c r="K93">
        <v>170.2</v>
      </c>
      <c r="L93">
        <v>6.21</v>
      </c>
      <c r="M93">
        <v>1056.94</v>
      </c>
    </row>
    <row r="94" spans="1:13" x14ac:dyDescent="0.3">
      <c r="A94" t="str">
        <v>PCENCF02</v>
      </c>
      <c r="B94" t="str">
        <v>Partida</v>
      </c>
      <c r="C94" t="str">
        <v>m</v>
      </c>
      <c r="D94" t="str">
        <v>ENCOFRADO LADRILLO 7cm.</v>
      </c>
      <c r="E94">
        <v>0</v>
      </c>
      <c r="F94">
        <v>0</v>
      </c>
      <c r="G94">
        <v>0</v>
      </c>
      <c r="H94">
        <v>0</v>
      </c>
      <c r="I94">
        <v>0</v>
      </c>
      <c r="J94">
        <v>0</v>
      </c>
      <c r="K94">
        <v>170.2</v>
      </c>
      <c r="L94">
        <v>6.21</v>
      </c>
      <c r="M94">
        <v>1056.94</v>
      </c>
    </row>
    <row r="95" spans="1:13" x14ac:dyDescent="0.3">
      <c r="A95" t="str">
        <v>07002</v>
      </c>
      <c r="B95" t="str">
        <v>Partida</v>
      </c>
      <c r="C95" t="str">
        <v>m²</v>
      </c>
      <c r="D95" t="str">
        <v>Carpintería aluminio lacado, gama media rotura puente térmico</v>
      </c>
      <c r="E95">
        <v>0</v>
      </c>
      <c r="F95">
        <v>0</v>
      </c>
      <c r="G95">
        <v>0</v>
      </c>
      <c r="H95">
        <v>0</v>
      </c>
      <c r="I95">
        <v>0</v>
      </c>
      <c r="J95">
        <v>0</v>
      </c>
      <c r="K95">
        <v>19.95</v>
      </c>
      <c r="L95">
        <v>399.97</v>
      </c>
      <c r="M95">
        <v>7979.4</v>
      </c>
    </row>
    <row r="96" spans="1:13" x14ac:dyDescent="0.3">
      <c r="A96" t="str">
        <v>07003</v>
      </c>
      <c r="B96" t="str">
        <v>Partida</v>
      </c>
      <c r="C96" t="str">
        <v>m²</v>
      </c>
      <c r="D96" t="str">
        <v>Carpintería aluminio lacado, gama básica</v>
      </c>
      <c r="E96">
        <v>0</v>
      </c>
      <c r="F96">
        <v>0</v>
      </c>
      <c r="G96">
        <v>0</v>
      </c>
      <c r="H96">
        <v>0</v>
      </c>
      <c r="I96">
        <v>0</v>
      </c>
      <c r="J96">
        <v>0</v>
      </c>
      <c r="K96">
        <v>8.01</v>
      </c>
      <c r="L96">
        <v>347.8</v>
      </c>
      <c r="M96">
        <v>2785.88</v>
      </c>
    </row>
    <row r="97" spans="1:13" x14ac:dyDescent="0.3">
      <c r="A97" t="str">
        <v>0706662662</v>
      </c>
      <c r="B97" t="str">
        <v>Partida</v>
      </c>
      <c r="C97" t="str">
        <v>m²</v>
      </c>
      <c r="D97" t="str">
        <v>Vidrio termoacústico CLIMALIT SILENCE 66.2Si(16air)66.2Si</v>
      </c>
      <c r="E97">
        <v>0</v>
      </c>
      <c r="F97">
        <v>0</v>
      </c>
      <c r="G97">
        <v>0</v>
      </c>
      <c r="H97">
        <v>0</v>
      </c>
      <c r="I97">
        <v>0</v>
      </c>
      <c r="J97">
        <v>0</v>
      </c>
      <c r="K97">
        <v>19.95</v>
      </c>
      <c r="L97">
        <v>238.49</v>
      </c>
      <c r="M97">
        <v>4757.88</v>
      </c>
    </row>
    <row r="98" spans="1:13" x14ac:dyDescent="0.3">
      <c r="A98" t="str">
        <v>07066</v>
      </c>
      <c r="B98" t="str">
        <v>Partida</v>
      </c>
      <c r="C98" t="str">
        <v>m²</v>
      </c>
      <c r="D98" t="str">
        <v>Vidrio laminar de seguridad, 6+6 mm</v>
      </c>
      <c r="E98">
        <v>0</v>
      </c>
      <c r="F98">
        <v>0</v>
      </c>
      <c r="G98">
        <v>0</v>
      </c>
      <c r="H98">
        <v>0</v>
      </c>
      <c r="I98">
        <v>0</v>
      </c>
      <c r="J98">
        <v>0</v>
      </c>
      <c r="K98">
        <v>8.01</v>
      </c>
      <c r="L98">
        <v>161.47999999999999</v>
      </c>
      <c r="M98">
        <v>1293.45</v>
      </c>
    </row>
    <row r="99" spans="1:13" x14ac:dyDescent="0.3">
      <c r="A99" t="str">
        <v>PN070075-100</v>
      </c>
      <c r="B99" t="str">
        <v>Partida</v>
      </c>
      <c r="C99" t="str">
        <v>ud</v>
      </c>
      <c r="D99" t="str">
        <v>Puerta tablero MDF prelacada, 1 hoja corredera 92,5cm exterior</v>
      </c>
      <c r="E99">
        <v>0</v>
      </c>
      <c r="F99">
        <v>0</v>
      </c>
      <c r="G99">
        <v>0</v>
      </c>
      <c r="H99">
        <v>0</v>
      </c>
      <c r="I99">
        <v>0</v>
      </c>
      <c r="J99">
        <v>0</v>
      </c>
      <c r="K99">
        <v>3</v>
      </c>
      <c r="L99">
        <v>1242.1500000000001</v>
      </c>
      <c r="M99">
        <v>3726.45</v>
      </c>
    </row>
    <row r="100" spans="1:13" x14ac:dyDescent="0.3">
      <c r="A100" t="str">
        <v>07075-90AB</v>
      </c>
      <c r="B100" t="str">
        <v>Partida</v>
      </c>
      <c r="C100" t="str">
        <v>ud</v>
      </c>
      <c r="D100" t="str">
        <v>Puerta tablero MDF prelacada, 1 hoja abatible 92 cm c/cerradura</v>
      </c>
      <c r="E100">
        <v>0</v>
      </c>
      <c r="F100">
        <v>0</v>
      </c>
      <c r="G100">
        <v>0</v>
      </c>
      <c r="H100">
        <v>0</v>
      </c>
      <c r="I100">
        <v>0</v>
      </c>
      <c r="J100">
        <v>0</v>
      </c>
      <c r="K100">
        <v>2</v>
      </c>
      <c r="L100">
        <v>596.23</v>
      </c>
      <c r="M100">
        <v>1192.46</v>
      </c>
    </row>
    <row r="101" spans="1:13" x14ac:dyDescent="0.3">
      <c r="A101" t="str">
        <v>07077-90AT</v>
      </c>
      <c r="B101" t="str">
        <v>Partida</v>
      </c>
      <c r="C101" t="str">
        <v>ud</v>
      </c>
      <c r="D101" t="str">
        <v>Puerta cortafuegos EI2 60-C5, 1 hoja 92 cm, c/antipánico</v>
      </c>
      <c r="E101">
        <v>0</v>
      </c>
      <c r="F101">
        <v>0</v>
      </c>
      <c r="G101">
        <v>0</v>
      </c>
      <c r="H101">
        <v>0</v>
      </c>
      <c r="I101">
        <v>0</v>
      </c>
      <c r="J101">
        <v>0</v>
      </c>
      <c r="K101">
        <v>1</v>
      </c>
      <c r="L101">
        <v>622.32000000000005</v>
      </c>
      <c r="M101">
        <v>622.32000000000005</v>
      </c>
    </row>
    <row r="102" spans="1:13" x14ac:dyDescent="0.3">
      <c r="A102" t="str">
        <v>07077-100AT</v>
      </c>
      <c r="B102" t="str">
        <v>Partida</v>
      </c>
      <c r="C102" t="str">
        <v>ud</v>
      </c>
      <c r="D102" t="str">
        <v>Puerta cortafuegos EI2 60-C5, 1 hoja 102cm, c/antipánico</v>
      </c>
      <c r="E102">
        <v>0</v>
      </c>
      <c r="F102">
        <v>0</v>
      </c>
      <c r="G102">
        <v>0</v>
      </c>
      <c r="H102">
        <v>0</v>
      </c>
      <c r="I102">
        <v>0</v>
      </c>
      <c r="J102">
        <v>0</v>
      </c>
      <c r="K102">
        <v>1</v>
      </c>
      <c r="L102">
        <v>839.69</v>
      </c>
      <c r="M102">
        <v>839.69</v>
      </c>
    </row>
    <row r="103" spans="1:13" x14ac:dyDescent="0.3">
      <c r="A103" t="str">
        <v>PN07077-100AT</v>
      </c>
      <c r="B103" t="str">
        <v>Partida</v>
      </c>
      <c r="C103" t="str">
        <v>ud</v>
      </c>
      <c r="D103" t="str">
        <v>Puerta cortafuegos EI2 60-C5, 1 hoja 102cm, s/antipánico</v>
      </c>
      <c r="E103">
        <v>0</v>
      </c>
      <c r="F103">
        <v>0</v>
      </c>
      <c r="G103">
        <v>0</v>
      </c>
      <c r="H103">
        <v>0</v>
      </c>
      <c r="I103">
        <v>0</v>
      </c>
      <c r="J103">
        <v>0</v>
      </c>
      <c r="K103">
        <v>1</v>
      </c>
      <c r="L103">
        <v>839.69</v>
      </c>
      <c r="M103">
        <v>839.69</v>
      </c>
    </row>
    <row r="104" spans="1:13" x14ac:dyDescent="0.3">
      <c r="A104" t="str">
        <v>07025</v>
      </c>
      <c r="B104" t="str">
        <v>Partida</v>
      </c>
      <c r="C104" t="str">
        <v>ud</v>
      </c>
      <c r="D104" t="str">
        <v>Muelle cierrapuertas sobre puerta de aluminio</v>
      </c>
      <c r="E104">
        <v>0</v>
      </c>
      <c r="F104">
        <v>0</v>
      </c>
      <c r="G104">
        <v>0</v>
      </c>
      <c r="H104">
        <v>0</v>
      </c>
      <c r="I104">
        <v>0</v>
      </c>
      <c r="J104">
        <v>0</v>
      </c>
      <c r="K104">
        <v>5</v>
      </c>
      <c r="L104">
        <v>192.53</v>
      </c>
      <c r="M104">
        <v>962.65</v>
      </c>
    </row>
    <row r="105" spans="1:13" x14ac:dyDescent="0.3">
      <c r="A105" t="str">
        <v>12007</v>
      </c>
      <c r="B105" t="str">
        <v>Partida</v>
      </c>
      <c r="C105" t="str">
        <v>ud</v>
      </c>
      <c r="D105" t="str">
        <v>Electroimán para retención de puerta cortafuegos</v>
      </c>
      <c r="E105">
        <v>0</v>
      </c>
      <c r="F105">
        <v>0</v>
      </c>
      <c r="G105">
        <v>0</v>
      </c>
      <c r="H105">
        <v>0</v>
      </c>
      <c r="I105">
        <v>0</v>
      </c>
      <c r="J105">
        <v>0</v>
      </c>
      <c r="K105">
        <v>9</v>
      </c>
      <c r="L105">
        <v>167.69</v>
      </c>
      <c r="M105">
        <v>1509.21</v>
      </c>
    </row>
    <row r="106" spans="1:13" x14ac:dyDescent="0.3">
      <c r="A106" t="str">
        <v>07064</v>
      </c>
      <c r="B106" t="str">
        <v>Partida</v>
      </c>
      <c r="C106" t="str">
        <v>m²</v>
      </c>
      <c r="D106" t="str">
        <v>Espejo incoloro 5 mm</v>
      </c>
      <c r="E106">
        <v>0</v>
      </c>
      <c r="F106">
        <v>0</v>
      </c>
      <c r="G106">
        <v>0</v>
      </c>
      <c r="H106">
        <v>0</v>
      </c>
      <c r="I106">
        <v>0</v>
      </c>
      <c r="J106">
        <v>0</v>
      </c>
      <c r="K106">
        <v>58.71</v>
      </c>
      <c r="L106">
        <v>105.58</v>
      </c>
      <c r="M106">
        <v>6198.6</v>
      </c>
    </row>
    <row r="107" spans="1:13" x14ac:dyDescent="0.3">
      <c r="A107" t="str">
        <v>07023</v>
      </c>
      <c r="B107" t="str">
        <v>Partida</v>
      </c>
      <c r="C107" t="str">
        <v>m²</v>
      </c>
      <c r="D107" t="str">
        <v>Malla antipájaros en protección de hueco de ventilación</v>
      </c>
      <c r="E107">
        <v>0</v>
      </c>
      <c r="F107">
        <v>0</v>
      </c>
      <c r="G107">
        <v>0</v>
      </c>
      <c r="H107">
        <v>0</v>
      </c>
      <c r="I107">
        <v>0</v>
      </c>
      <c r="J107">
        <v>0</v>
      </c>
      <c r="K107">
        <v>7.16</v>
      </c>
      <c r="L107">
        <v>161.47999999999999</v>
      </c>
      <c r="M107">
        <v>1156.2</v>
      </c>
    </row>
    <row r="108" spans="1:13" x14ac:dyDescent="0.3">
      <c r="A108" t="str">
        <v>07026B</v>
      </c>
      <c r="B108" t="str">
        <v>Partida</v>
      </c>
      <c r="C108" t="str">
        <v>m</v>
      </c>
      <c r="D108" t="str">
        <v>Barandilla de acero h=90cm</v>
      </c>
      <c r="E108">
        <v>0</v>
      </c>
      <c r="F108">
        <v>0</v>
      </c>
      <c r="G108">
        <v>0</v>
      </c>
      <c r="H108">
        <v>0</v>
      </c>
      <c r="I108">
        <v>0</v>
      </c>
      <c r="J108">
        <v>0</v>
      </c>
      <c r="K108">
        <v>30.79</v>
      </c>
      <c r="L108">
        <v>93.16</v>
      </c>
      <c r="M108">
        <v>2868.4</v>
      </c>
    </row>
    <row r="109" spans="1:13" x14ac:dyDescent="0.3">
      <c r="A109" t="str">
        <v>PN07026A2</v>
      </c>
      <c r="B109" t="str">
        <v>Partida</v>
      </c>
      <c r="C109" t="str">
        <v>m</v>
      </c>
      <c r="D109" t="str">
        <v>Doble pasamanos de acero c/ montantes</v>
      </c>
      <c r="E109">
        <v>0</v>
      </c>
      <c r="F109">
        <v>0</v>
      </c>
      <c r="G109">
        <v>0</v>
      </c>
      <c r="H109">
        <v>0</v>
      </c>
      <c r="I109">
        <v>0</v>
      </c>
      <c r="J109">
        <v>0</v>
      </c>
      <c r="K109">
        <v>4</v>
      </c>
      <c r="L109">
        <v>96.89</v>
      </c>
      <c r="M109">
        <v>387.56</v>
      </c>
    </row>
    <row r="110" spans="1:13" x14ac:dyDescent="0.3">
      <c r="A110" t="str">
        <v>070278</v>
      </c>
      <c r="B110" t="str">
        <v>Partida</v>
      </c>
      <c r="C110" t="str">
        <v>m</v>
      </c>
      <c r="D110" t="str">
        <v>Doble pasamanos de acero galvanizado tubo 50 mm</v>
      </c>
      <c r="E110">
        <v>0</v>
      </c>
      <c r="F110">
        <v>0</v>
      </c>
      <c r="G110">
        <v>0</v>
      </c>
      <c r="H110">
        <v>0</v>
      </c>
      <c r="I110">
        <v>0</v>
      </c>
      <c r="J110">
        <v>0</v>
      </c>
      <c r="K110">
        <v>11.25</v>
      </c>
      <c r="L110">
        <v>149.06</v>
      </c>
      <c r="M110">
        <v>1676.93</v>
      </c>
    </row>
    <row r="111" spans="1:13" x14ac:dyDescent="0.3">
      <c r="A111" t="str">
        <v>07027</v>
      </c>
      <c r="B111" t="str">
        <v>Partida</v>
      </c>
      <c r="C111" t="str">
        <v>m</v>
      </c>
      <c r="D111" t="str">
        <v>Pasamanos de acero galvanizado tubo 50 mm</v>
      </c>
      <c r="E111">
        <v>0</v>
      </c>
      <c r="F111">
        <v>0</v>
      </c>
      <c r="G111">
        <v>0</v>
      </c>
      <c r="H111">
        <v>0</v>
      </c>
      <c r="I111">
        <v>0</v>
      </c>
      <c r="J111">
        <v>0</v>
      </c>
      <c r="K111">
        <v>1.4</v>
      </c>
      <c r="L111">
        <v>53.41</v>
      </c>
      <c r="M111">
        <v>74.77</v>
      </c>
    </row>
    <row r="112" spans="1:13" x14ac:dyDescent="0.3">
      <c r="A112" t="str">
        <v>07022</v>
      </c>
      <c r="B112" t="str">
        <v>Partida</v>
      </c>
      <c r="C112" t="str">
        <v>m²</v>
      </c>
      <c r="D112" t="str">
        <v>Estructura acero separadora de zonas, pintada en varios colores</v>
      </c>
      <c r="E112">
        <v>0</v>
      </c>
      <c r="F112">
        <v>0</v>
      </c>
      <c r="G112">
        <v>0</v>
      </c>
      <c r="H112">
        <v>0</v>
      </c>
      <c r="I112">
        <v>0</v>
      </c>
      <c r="J112">
        <v>0</v>
      </c>
      <c r="K112">
        <v>5.46</v>
      </c>
      <c r="L112">
        <v>205.33</v>
      </c>
      <c r="M112">
        <v>1121.0999999999999</v>
      </c>
    </row>
    <row r="113" spans="1:13" x14ac:dyDescent="0.3">
      <c r="A113" t="str">
        <v>075956</v>
      </c>
      <c r="B113" t="str">
        <v>Partida</v>
      </c>
      <c r="C113" t="str">
        <v>m</v>
      </c>
      <c r="D113" t="str">
        <v>Perfil L aluminio remate de escalón</v>
      </c>
      <c r="E113">
        <v>0</v>
      </c>
      <c r="F113">
        <v>0</v>
      </c>
      <c r="G113">
        <v>0</v>
      </c>
      <c r="H113">
        <v>0</v>
      </c>
      <c r="I113">
        <v>0</v>
      </c>
      <c r="J113">
        <v>0</v>
      </c>
      <c r="K113">
        <v>8.8000000000000007</v>
      </c>
      <c r="L113">
        <v>49.69</v>
      </c>
      <c r="M113">
        <v>437.27</v>
      </c>
    </row>
    <row r="114" spans="1:13" x14ac:dyDescent="0.3">
      <c r="A114" t="str">
        <v>07039</v>
      </c>
      <c r="B114" t="str">
        <v>Partida</v>
      </c>
      <c r="C114" t="str">
        <v>ud</v>
      </c>
      <c r="D114" t="str">
        <v>Barra antipánico</v>
      </c>
      <c r="E114">
        <v>0</v>
      </c>
      <c r="F114">
        <v>0</v>
      </c>
      <c r="G114">
        <v>0</v>
      </c>
      <c r="H114">
        <v>0</v>
      </c>
      <c r="I114">
        <v>0</v>
      </c>
      <c r="J114">
        <v>0</v>
      </c>
      <c r="K114">
        <v>2</v>
      </c>
      <c r="L114">
        <v>325.44</v>
      </c>
      <c r="M114">
        <v>650.88</v>
      </c>
    </row>
    <row r="115" spans="1:13" x14ac:dyDescent="0.3">
      <c r="A115" t="str">
        <v>074569</v>
      </c>
      <c r="B115" t="str">
        <v>Partida</v>
      </c>
      <c r="C115" t="str">
        <v>m²</v>
      </c>
      <c r="D115" t="str">
        <v>Celosía de lamas fijas orientadas 45º</v>
      </c>
      <c r="E115">
        <v>0</v>
      </c>
      <c r="F115">
        <v>0</v>
      </c>
      <c r="G115">
        <v>0</v>
      </c>
      <c r="H115">
        <v>0</v>
      </c>
      <c r="I115">
        <v>0</v>
      </c>
      <c r="J115">
        <v>0</v>
      </c>
      <c r="K115">
        <v>7.16</v>
      </c>
      <c r="L115">
        <v>409.91</v>
      </c>
      <c r="M115">
        <v>2934.96</v>
      </c>
    </row>
    <row r="116" spans="1:13" x14ac:dyDescent="0.3">
      <c r="A116" t="str">
        <v>07018A</v>
      </c>
      <c r="B116" t="str">
        <v>Partida</v>
      </c>
      <c r="C116" t="str">
        <v>m²</v>
      </c>
      <c r="D116" t="str">
        <v>Soporte espejos con tablero MDF</v>
      </c>
      <c r="E116">
        <v>0</v>
      </c>
      <c r="F116">
        <v>0</v>
      </c>
      <c r="G116">
        <v>0</v>
      </c>
      <c r="H116">
        <v>0</v>
      </c>
      <c r="I116">
        <v>0</v>
      </c>
      <c r="J116">
        <v>0</v>
      </c>
      <c r="K116">
        <v>53.59</v>
      </c>
      <c r="L116">
        <v>22.36</v>
      </c>
      <c r="M116">
        <v>1198.27</v>
      </c>
    </row>
    <row r="117" spans="1:13" x14ac:dyDescent="0.3">
      <c r="A117" t="str">
        <v>01234PP10</v>
      </c>
      <c r="B117" t="str">
        <v>Partida</v>
      </c>
      <c r="C117" t="str">
        <v>u</v>
      </c>
      <c r="D117" t="str">
        <v>Suministro y colocación de portería aparcapatinetes de 10 plazas</v>
      </c>
      <c r="E117">
        <v>0</v>
      </c>
      <c r="F117">
        <v>0</v>
      </c>
      <c r="G117">
        <v>0</v>
      </c>
      <c r="H117">
        <v>0</v>
      </c>
      <c r="I117">
        <v>0</v>
      </c>
      <c r="J117">
        <v>0</v>
      </c>
      <c r="K117">
        <v>1</v>
      </c>
      <c r="L117">
        <v>472.02</v>
      </c>
      <c r="M117">
        <v>472.02</v>
      </c>
    </row>
    <row r="118" spans="1:13" x14ac:dyDescent="0.3">
      <c r="A118" t="str">
        <v>PNBARAND</v>
      </c>
      <c r="B118" t="str">
        <v>Partida</v>
      </c>
      <c r="C118" t="str">
        <v>m</v>
      </c>
      <c r="D118" t="str">
        <v>Barandilla ac. inox</v>
      </c>
      <c r="E118">
        <v>0</v>
      </c>
      <c r="F118">
        <v>0</v>
      </c>
      <c r="G118">
        <v>0</v>
      </c>
      <c r="H118">
        <v>0</v>
      </c>
      <c r="I118">
        <v>0</v>
      </c>
      <c r="J118">
        <v>0</v>
      </c>
      <c r="K118">
        <v>0.9</v>
      </c>
      <c r="L118">
        <v>1080.67</v>
      </c>
      <c r="M118">
        <v>972.6</v>
      </c>
    </row>
    <row r="119" spans="1:13" x14ac:dyDescent="0.3">
      <c r="A119" t="str">
        <v>PNENCIM</v>
      </c>
      <c r="B119" t="str">
        <v>Partida</v>
      </c>
      <c r="C119" t="str">
        <v>m</v>
      </c>
      <c r="D119" t="str">
        <v>Repisa tablero fenólico</v>
      </c>
      <c r="E119">
        <v>0</v>
      </c>
      <c r="F119">
        <v>0</v>
      </c>
      <c r="G119">
        <v>0</v>
      </c>
      <c r="H119">
        <v>0</v>
      </c>
      <c r="I119">
        <v>0</v>
      </c>
      <c r="J119">
        <v>0</v>
      </c>
      <c r="K119">
        <v>10.45</v>
      </c>
      <c r="L119">
        <v>0</v>
      </c>
      <c r="M119">
        <v>0</v>
      </c>
    </row>
    <row r="120" spans="1:13" x14ac:dyDescent="0.3">
      <c r="A120" t="str">
        <v>SG.08.01.003</v>
      </c>
      <c r="B120" t="str">
        <v>Partida</v>
      </c>
      <c r="C120" t="str">
        <v>u</v>
      </c>
      <c r="D120" t="str">
        <v>Conexión de instalación saneamiento interior existente</v>
      </c>
      <c r="E120">
        <v>0</v>
      </c>
      <c r="F120">
        <v>0</v>
      </c>
      <c r="G120">
        <v>0</v>
      </c>
      <c r="H120">
        <v>0</v>
      </c>
      <c r="I120">
        <v>0</v>
      </c>
      <c r="J120">
        <v>0</v>
      </c>
      <c r="K120">
        <v>1</v>
      </c>
      <c r="L120">
        <v>422.33</v>
      </c>
      <c r="M120">
        <v>422.33</v>
      </c>
    </row>
    <row r="121" spans="1:13" x14ac:dyDescent="0.3">
      <c r="A121" t="str">
        <v>08040</v>
      </c>
      <c r="B121" t="str">
        <v>Partida</v>
      </c>
      <c r="C121" t="str">
        <v>m</v>
      </c>
      <c r="D121" t="str">
        <v>Colector suspendido de PVC, serie B de 50 mm</v>
      </c>
      <c r="E121">
        <v>0</v>
      </c>
      <c r="F121">
        <v>0</v>
      </c>
      <c r="G121">
        <v>0</v>
      </c>
      <c r="H121">
        <v>0</v>
      </c>
      <c r="I121">
        <v>0</v>
      </c>
      <c r="J121">
        <v>0</v>
      </c>
      <c r="K121">
        <v>38</v>
      </c>
      <c r="L121">
        <v>14.28</v>
      </c>
      <c r="M121">
        <v>542.64</v>
      </c>
    </row>
    <row r="122" spans="1:13" x14ac:dyDescent="0.3">
      <c r="A122" t="str">
        <v>08CS110</v>
      </c>
      <c r="B122" t="str">
        <v>Partida</v>
      </c>
      <c r="C122" t="str">
        <v>m</v>
      </c>
      <c r="D122" t="str">
        <v>Colector suspendido de PVC, serie B de 110 mm</v>
      </c>
      <c r="E122">
        <v>0</v>
      </c>
      <c r="F122">
        <v>0</v>
      </c>
      <c r="G122">
        <v>0</v>
      </c>
      <c r="H122">
        <v>0</v>
      </c>
      <c r="I122">
        <v>0</v>
      </c>
      <c r="J122">
        <v>0</v>
      </c>
      <c r="K122">
        <v>32</v>
      </c>
      <c r="L122">
        <v>26.09</v>
      </c>
      <c r="M122">
        <v>834.88</v>
      </c>
    </row>
    <row r="123" spans="1:13" x14ac:dyDescent="0.3">
      <c r="A123" t="str">
        <v>08CS125</v>
      </c>
      <c r="B123" t="str">
        <v>Partida</v>
      </c>
      <c r="C123" t="str">
        <v>m</v>
      </c>
      <c r="D123" t="str">
        <v>Colector suspendido de PVC, serie B de 125 mm</v>
      </c>
      <c r="E123">
        <v>0</v>
      </c>
      <c r="F123">
        <v>0</v>
      </c>
      <c r="G123">
        <v>0</v>
      </c>
      <c r="H123">
        <v>0</v>
      </c>
      <c r="I123">
        <v>0</v>
      </c>
      <c r="J123">
        <v>0</v>
      </c>
      <c r="K123">
        <v>24</v>
      </c>
      <c r="L123">
        <v>27.7</v>
      </c>
      <c r="M123">
        <v>664.8</v>
      </c>
    </row>
    <row r="124" spans="1:13" x14ac:dyDescent="0.3">
      <c r="A124" t="str">
        <v>08039</v>
      </c>
      <c r="B124" t="str">
        <v>Partida</v>
      </c>
      <c r="C124" t="str">
        <v>u</v>
      </c>
      <c r="D124" t="str">
        <v>Sumidero sifónico PVC salida vertical 90 mm</v>
      </c>
      <c r="E124">
        <v>0</v>
      </c>
      <c r="F124">
        <v>0</v>
      </c>
      <c r="G124">
        <v>0</v>
      </c>
      <c r="H124">
        <v>0</v>
      </c>
      <c r="I124">
        <v>0</v>
      </c>
      <c r="J124">
        <v>0</v>
      </c>
      <c r="K124">
        <v>2</v>
      </c>
      <c r="L124">
        <v>55.9</v>
      </c>
      <c r="M124">
        <v>111.8</v>
      </c>
    </row>
    <row r="125" spans="1:13" x14ac:dyDescent="0.3">
      <c r="A125" t="str">
        <v>08036</v>
      </c>
      <c r="B125" t="str">
        <v>Partida</v>
      </c>
      <c r="C125" t="str">
        <v>m</v>
      </c>
      <c r="D125" t="str">
        <v>Canaleta prefabricada de hormigón polímero con tapa</v>
      </c>
      <c r="E125">
        <v>0</v>
      </c>
      <c r="F125">
        <v>0</v>
      </c>
      <c r="G125">
        <v>0</v>
      </c>
      <c r="H125">
        <v>0</v>
      </c>
      <c r="I125">
        <v>0</v>
      </c>
      <c r="J125">
        <v>0</v>
      </c>
      <c r="K125">
        <v>10</v>
      </c>
      <c r="L125">
        <v>70.930000000000007</v>
      </c>
      <c r="M125">
        <v>709.3</v>
      </c>
    </row>
    <row r="126" spans="1:13" x14ac:dyDescent="0.3">
      <c r="A126" t="str">
        <v>DEH023</v>
      </c>
      <c r="B126" t="str">
        <v>Partida</v>
      </c>
      <c r="C126" t="str">
        <v>u</v>
      </c>
      <c r="D126" t="str">
        <v>Calo en forjado existente D 115 mm</v>
      </c>
      <c r="E126">
        <v>0</v>
      </c>
      <c r="F126">
        <v>0</v>
      </c>
      <c r="G126">
        <v>0</v>
      </c>
      <c r="H126">
        <v>0</v>
      </c>
      <c r="I126">
        <v>0</v>
      </c>
      <c r="J126">
        <v>0</v>
      </c>
      <c r="K126">
        <v>4</v>
      </c>
      <c r="L126">
        <v>99.37</v>
      </c>
      <c r="M126">
        <v>397.48</v>
      </c>
    </row>
    <row r="127" spans="1:13" x14ac:dyDescent="0.3">
      <c r="A127" t="str">
        <v>09000</v>
      </c>
      <c r="B127" t="str">
        <v>Partida</v>
      </c>
      <c r="C127" t="str">
        <v>u</v>
      </c>
      <c r="D127" t="str">
        <v>Certificación y legalización instalación fontaneria</v>
      </c>
      <c r="E127">
        <v>0</v>
      </c>
      <c r="F127">
        <v>0</v>
      </c>
      <c r="G127">
        <v>0</v>
      </c>
      <c r="H127">
        <v>0</v>
      </c>
      <c r="I127">
        <v>0</v>
      </c>
      <c r="J127">
        <v>0</v>
      </c>
      <c r="K127">
        <v>1</v>
      </c>
      <c r="L127">
        <v>310.54000000000002</v>
      </c>
      <c r="M127">
        <v>310.54000000000002</v>
      </c>
    </row>
    <row r="128" spans="1:13" x14ac:dyDescent="0.3">
      <c r="A128" t="str">
        <v>08.02</v>
      </c>
      <c r="B128" t="str">
        <v>Partida</v>
      </c>
      <c r="C128" t="str">
        <v>u</v>
      </c>
      <c r="D128" t="str">
        <v>Instalación provisional de obra de fontanería</v>
      </c>
      <c r="E128">
        <v>0</v>
      </c>
      <c r="F128">
        <v>0</v>
      </c>
      <c r="G128">
        <v>0</v>
      </c>
      <c r="H128">
        <v>0</v>
      </c>
      <c r="I128">
        <v>0</v>
      </c>
      <c r="J128">
        <v>0</v>
      </c>
      <c r="K128">
        <v>1</v>
      </c>
      <c r="L128">
        <v>372.64</v>
      </c>
      <c r="M128">
        <v>372.64</v>
      </c>
    </row>
    <row r="129" spans="1:13" x14ac:dyDescent="0.3">
      <c r="A129" t="str">
        <v>09001</v>
      </c>
      <c r="B129" t="str">
        <v>Partida</v>
      </c>
      <c r="C129" t="str">
        <v>PA</v>
      </c>
      <c r="D129" t="str">
        <v>Acometida instalación fontanería, a justificar</v>
      </c>
      <c r="E129">
        <v>0</v>
      </c>
      <c r="F129">
        <v>0</v>
      </c>
      <c r="G129">
        <v>0</v>
      </c>
      <c r="H129">
        <v>0</v>
      </c>
      <c r="I129">
        <v>0</v>
      </c>
      <c r="J129">
        <v>0</v>
      </c>
      <c r="K129">
        <v>1</v>
      </c>
      <c r="L129">
        <v>496.86</v>
      </c>
      <c r="M129">
        <v>496.86</v>
      </c>
    </row>
    <row r="130" spans="1:13" x14ac:dyDescent="0.3">
      <c r="A130" t="str">
        <v>09002A</v>
      </c>
      <c r="B130" t="str">
        <v>Partida</v>
      </c>
      <c r="C130" t="str">
        <v>u</v>
      </c>
      <c r="D130" t="str">
        <v>Grupo de presión Baeza 2xMulti 25-5M</v>
      </c>
      <c r="E130">
        <v>0</v>
      </c>
      <c r="F130">
        <v>0</v>
      </c>
      <c r="G130">
        <v>0</v>
      </c>
      <c r="H130">
        <v>0</v>
      </c>
      <c r="I130">
        <v>0</v>
      </c>
      <c r="J130">
        <v>0</v>
      </c>
      <c r="K130">
        <v>1</v>
      </c>
      <c r="L130">
        <v>3043.25</v>
      </c>
      <c r="M130">
        <v>3043.25</v>
      </c>
    </row>
    <row r="131" spans="1:13" x14ac:dyDescent="0.3">
      <c r="A131" t="str">
        <v>05.03.09B</v>
      </c>
      <c r="B131" t="str">
        <v>Partida</v>
      </c>
      <c r="C131" t="str">
        <v>u</v>
      </c>
      <c r="D131" t="str">
        <v>Depósito de membrana 200 litros</v>
      </c>
      <c r="E131">
        <v>0</v>
      </c>
      <c r="F131">
        <v>0</v>
      </c>
      <c r="G131">
        <v>0</v>
      </c>
      <c r="H131">
        <v>0</v>
      </c>
      <c r="I131">
        <v>0</v>
      </c>
      <c r="J131">
        <v>0</v>
      </c>
      <c r="K131">
        <v>1</v>
      </c>
      <c r="L131">
        <v>701.81</v>
      </c>
      <c r="M131">
        <v>701.81</v>
      </c>
    </row>
    <row r="132" spans="1:13" x14ac:dyDescent="0.3">
      <c r="A132" t="str">
        <v>09071500</v>
      </c>
      <c r="B132" t="str">
        <v>Partida</v>
      </c>
      <c r="C132" t="str">
        <v>u</v>
      </c>
      <c r="D132" t="str">
        <v>Descalcificador AQUALAI modelo K500VUF (5.000L/h)</v>
      </c>
      <c r="E132">
        <v>0</v>
      </c>
      <c r="F132">
        <v>0</v>
      </c>
      <c r="G132">
        <v>0</v>
      </c>
      <c r="H132">
        <v>0</v>
      </c>
      <c r="I132">
        <v>0</v>
      </c>
      <c r="J132">
        <v>0</v>
      </c>
      <c r="K132">
        <v>1</v>
      </c>
      <c r="L132">
        <v>3043.25</v>
      </c>
      <c r="M132">
        <v>3043.25</v>
      </c>
    </row>
    <row r="133" spans="1:13" x14ac:dyDescent="0.3">
      <c r="A133" t="str">
        <v>05.03.0240</v>
      </c>
      <c r="B133" t="str">
        <v>Partida</v>
      </c>
      <c r="C133" t="str">
        <v>u</v>
      </c>
      <c r="D133" t="str">
        <v>Calderín de presión hidroneumático 40L</v>
      </c>
      <c r="E133">
        <v>0</v>
      </c>
      <c r="F133">
        <v>0</v>
      </c>
      <c r="G133">
        <v>0</v>
      </c>
      <c r="H133">
        <v>0</v>
      </c>
      <c r="I133">
        <v>0</v>
      </c>
      <c r="J133">
        <v>0</v>
      </c>
      <c r="K133">
        <v>2</v>
      </c>
      <c r="L133">
        <v>229.8</v>
      </c>
      <c r="M133">
        <v>459.6</v>
      </c>
    </row>
    <row r="134" spans="1:13" x14ac:dyDescent="0.3">
      <c r="A134" t="str">
        <v>05.03.0210</v>
      </c>
      <c r="B134" t="str">
        <v>Partida</v>
      </c>
      <c r="C134" t="str">
        <v>u</v>
      </c>
      <c r="D134" t="str">
        <v>Calderín de presión hidroneumático 10L</v>
      </c>
      <c r="E134">
        <v>0</v>
      </c>
      <c r="F134">
        <v>0</v>
      </c>
      <c r="G134">
        <v>0</v>
      </c>
      <c r="H134">
        <v>0</v>
      </c>
      <c r="I134">
        <v>0</v>
      </c>
      <c r="J134">
        <v>0</v>
      </c>
      <c r="K134">
        <v>2</v>
      </c>
      <c r="L134">
        <v>198.74</v>
      </c>
      <c r="M134">
        <v>397.48</v>
      </c>
    </row>
    <row r="135" spans="1:13" x14ac:dyDescent="0.3">
      <c r="A135" t="str">
        <v>10113</v>
      </c>
      <c r="B135" t="str">
        <v>Partida</v>
      </c>
      <c r="C135" t="str">
        <v>m</v>
      </c>
      <c r="D135" t="str">
        <v>Bandeja portacables "Rejiband" electrocincada 60x300 mm</v>
      </c>
      <c r="E135">
        <v>0</v>
      </c>
      <c r="F135">
        <v>0</v>
      </c>
      <c r="G135">
        <v>0</v>
      </c>
      <c r="H135">
        <v>0</v>
      </c>
      <c r="I135">
        <v>0</v>
      </c>
      <c r="J135">
        <v>0</v>
      </c>
      <c r="K135">
        <v>8</v>
      </c>
      <c r="L135">
        <v>41.61</v>
      </c>
      <c r="M135">
        <v>332.88</v>
      </c>
    </row>
    <row r="136" spans="1:13" x14ac:dyDescent="0.3">
      <c r="A136" t="str">
        <v>090311</v>
      </c>
      <c r="B136" t="str">
        <v>Partida</v>
      </c>
      <c r="C136" t="str">
        <v>u</v>
      </c>
      <c r="D136" t="str">
        <v>Depósito auxliliar 1000 l polietileno alta densidad, prismático</v>
      </c>
      <c r="E136">
        <v>0</v>
      </c>
      <c r="F136">
        <v>0</v>
      </c>
      <c r="G136">
        <v>0</v>
      </c>
      <c r="H136">
        <v>0</v>
      </c>
      <c r="I136">
        <v>0</v>
      </c>
      <c r="J136">
        <v>0</v>
      </c>
      <c r="K136">
        <v>2</v>
      </c>
      <c r="L136">
        <v>608.65</v>
      </c>
      <c r="M136">
        <v>1217.3</v>
      </c>
    </row>
    <row r="137" spans="1:13" x14ac:dyDescent="0.3">
      <c r="A137" t="str">
        <v>09030B</v>
      </c>
      <c r="B137" t="str">
        <v>Partida</v>
      </c>
      <c r="C137" t="str">
        <v>m</v>
      </c>
      <c r="D137" t="str">
        <v>Tubería instalación interior PP-R, 63 mm</v>
      </c>
      <c r="E137">
        <v>0</v>
      </c>
      <c r="F137">
        <v>0</v>
      </c>
      <c r="G137">
        <v>0</v>
      </c>
      <c r="H137">
        <v>0</v>
      </c>
      <c r="I137">
        <v>0</v>
      </c>
      <c r="J137">
        <v>0</v>
      </c>
      <c r="K137">
        <v>0</v>
      </c>
      <c r="L137">
        <v>60</v>
      </c>
      <c r="M137">
        <v>0</v>
      </c>
    </row>
    <row r="138" spans="1:13" x14ac:dyDescent="0.3">
      <c r="A138" t="str">
        <v>PN008</v>
      </c>
      <c r="B138" t="str">
        <v>Partida</v>
      </c>
      <c r="C138" t="str">
        <v>m</v>
      </c>
      <c r="D138" t="str">
        <v>Tubería instalación interior PP-R, 50 mm</v>
      </c>
      <c r="E138">
        <v>0</v>
      </c>
      <c r="F138">
        <v>0</v>
      </c>
      <c r="G138">
        <v>0</v>
      </c>
      <c r="H138">
        <v>0</v>
      </c>
      <c r="I138">
        <v>0</v>
      </c>
      <c r="J138">
        <v>0</v>
      </c>
      <c r="K138">
        <v>18</v>
      </c>
      <c r="L138">
        <v>44.72</v>
      </c>
      <c r="M138">
        <v>804.96</v>
      </c>
    </row>
    <row r="139" spans="1:13" x14ac:dyDescent="0.3">
      <c r="A139" t="str">
        <v>09028</v>
      </c>
      <c r="B139" t="str">
        <v>Partida</v>
      </c>
      <c r="C139" t="str">
        <v>m</v>
      </c>
      <c r="D139" t="str">
        <v>Tubería instalación interior PP-R, 40 mm</v>
      </c>
      <c r="E139">
        <v>0</v>
      </c>
      <c r="F139">
        <v>0</v>
      </c>
      <c r="G139">
        <v>0</v>
      </c>
      <c r="H139">
        <v>0</v>
      </c>
      <c r="I139">
        <v>0</v>
      </c>
      <c r="J139">
        <v>0</v>
      </c>
      <c r="K139">
        <v>32</v>
      </c>
      <c r="L139">
        <v>38.75</v>
      </c>
      <c r="M139">
        <v>1240</v>
      </c>
    </row>
    <row r="140" spans="1:13" x14ac:dyDescent="0.3">
      <c r="A140" t="str">
        <v>09027</v>
      </c>
      <c r="B140" t="str">
        <v>Partida</v>
      </c>
      <c r="C140" t="str">
        <v>m</v>
      </c>
      <c r="D140" t="str">
        <v>Tubería instalación interior PP-R, 32 mm</v>
      </c>
      <c r="E140">
        <v>0</v>
      </c>
      <c r="F140">
        <v>0</v>
      </c>
      <c r="G140">
        <v>0</v>
      </c>
      <c r="H140">
        <v>0</v>
      </c>
      <c r="I140">
        <v>0</v>
      </c>
      <c r="J140">
        <v>0</v>
      </c>
      <c r="K140">
        <v>11</v>
      </c>
      <c r="L140">
        <v>33.29</v>
      </c>
      <c r="M140">
        <v>366.19</v>
      </c>
    </row>
    <row r="141" spans="1:13" x14ac:dyDescent="0.3">
      <c r="A141" t="str">
        <v>09022</v>
      </c>
      <c r="B141" t="str">
        <v>Partida</v>
      </c>
      <c r="C141" t="str">
        <v>m</v>
      </c>
      <c r="D141" t="str">
        <v>Tubería instalación interior PP-R 25 mm</v>
      </c>
      <c r="E141">
        <v>0</v>
      </c>
      <c r="F141">
        <v>0</v>
      </c>
      <c r="G141">
        <v>0</v>
      </c>
      <c r="H141">
        <v>0</v>
      </c>
      <c r="I141">
        <v>0</v>
      </c>
      <c r="J141">
        <v>0</v>
      </c>
      <c r="K141">
        <v>37</v>
      </c>
      <c r="L141">
        <v>26.33</v>
      </c>
      <c r="M141">
        <v>974.21</v>
      </c>
    </row>
    <row r="142" spans="1:13" x14ac:dyDescent="0.3">
      <c r="A142" t="str">
        <v>09026</v>
      </c>
      <c r="B142" t="str">
        <v>Partida</v>
      </c>
      <c r="C142" t="str">
        <v>m</v>
      </c>
      <c r="D142" t="str">
        <v>Tubería instalación interior PP-R, 20 mm</v>
      </c>
      <c r="E142">
        <v>0</v>
      </c>
      <c r="F142">
        <v>0</v>
      </c>
      <c r="G142">
        <v>0</v>
      </c>
      <c r="H142">
        <v>0</v>
      </c>
      <c r="I142">
        <v>0</v>
      </c>
      <c r="J142">
        <v>0</v>
      </c>
      <c r="K142">
        <v>70</v>
      </c>
      <c r="L142">
        <v>21.8</v>
      </c>
      <c r="M142">
        <v>1526</v>
      </c>
    </row>
    <row r="143" spans="1:13" x14ac:dyDescent="0.3">
      <c r="A143" t="str">
        <v>EN639</v>
      </c>
      <c r="B143" t="str">
        <v>Partida</v>
      </c>
      <c r="C143" t="str">
        <v>m</v>
      </c>
      <c r="D143" t="str">
        <v>Encoquillado de tubería e=9mm para tubería 63mm</v>
      </c>
      <c r="E143">
        <v>0</v>
      </c>
      <c r="F143">
        <v>0</v>
      </c>
      <c r="G143">
        <v>0</v>
      </c>
      <c r="H143">
        <v>0</v>
      </c>
      <c r="I143">
        <v>0</v>
      </c>
      <c r="J143">
        <v>0</v>
      </c>
      <c r="K143">
        <v>0</v>
      </c>
      <c r="L143">
        <v>11.55</v>
      </c>
      <c r="M143">
        <v>0</v>
      </c>
    </row>
    <row r="144" spans="1:13" x14ac:dyDescent="0.3">
      <c r="A144" t="str">
        <v>PN009</v>
      </c>
      <c r="B144" t="str">
        <v>Partida</v>
      </c>
      <c r="C144" t="str">
        <v>m</v>
      </c>
      <c r="D144" t="str">
        <v>Encoquillado de tubería e=9mm para tubería 50mm</v>
      </c>
      <c r="E144">
        <v>0</v>
      </c>
      <c r="F144">
        <v>0</v>
      </c>
      <c r="G144">
        <v>0</v>
      </c>
      <c r="H144">
        <v>0</v>
      </c>
      <c r="I144">
        <v>0</v>
      </c>
      <c r="J144">
        <v>0</v>
      </c>
      <c r="K144">
        <v>18</v>
      </c>
      <c r="L144">
        <v>11.06</v>
      </c>
      <c r="M144">
        <v>199.08</v>
      </c>
    </row>
    <row r="145" spans="1:13" x14ac:dyDescent="0.3">
      <c r="A145" t="str">
        <v>EN409</v>
      </c>
      <c r="B145" t="str">
        <v>Partida</v>
      </c>
      <c r="C145" t="str">
        <v>m</v>
      </c>
      <c r="D145" t="str">
        <v>Encoquillado de tubería e=9mm para tubería 40mm</v>
      </c>
      <c r="E145">
        <v>0</v>
      </c>
      <c r="F145">
        <v>0</v>
      </c>
      <c r="G145">
        <v>0</v>
      </c>
      <c r="H145">
        <v>0</v>
      </c>
      <c r="I145">
        <v>0</v>
      </c>
      <c r="J145">
        <v>0</v>
      </c>
      <c r="K145">
        <v>32</v>
      </c>
      <c r="L145">
        <v>10.56</v>
      </c>
      <c r="M145">
        <v>337.92</v>
      </c>
    </row>
    <row r="146" spans="1:13" x14ac:dyDescent="0.3">
      <c r="A146" t="str">
        <v>EN329</v>
      </c>
      <c r="B146" t="str">
        <v>Partida</v>
      </c>
      <c r="C146" t="str">
        <v>m</v>
      </c>
      <c r="D146" t="str">
        <v>Encoquillado de tubería e=9mm para tubería 32mm</v>
      </c>
      <c r="E146">
        <v>0</v>
      </c>
      <c r="F146">
        <v>0</v>
      </c>
      <c r="G146">
        <v>0</v>
      </c>
      <c r="H146">
        <v>0</v>
      </c>
      <c r="I146">
        <v>0</v>
      </c>
      <c r="J146">
        <v>0</v>
      </c>
      <c r="K146">
        <v>11</v>
      </c>
      <c r="L146">
        <v>8.1999999999999993</v>
      </c>
      <c r="M146">
        <v>90.2</v>
      </c>
    </row>
    <row r="147" spans="1:13" x14ac:dyDescent="0.3">
      <c r="A147" t="str">
        <v>EN259</v>
      </c>
      <c r="B147" t="str">
        <v>Partida</v>
      </c>
      <c r="C147" t="str">
        <v>m</v>
      </c>
      <c r="D147" t="str">
        <v>Encoquillado de tubería e=9mm para tubería 25mm</v>
      </c>
      <c r="E147">
        <v>0</v>
      </c>
      <c r="F147">
        <v>0</v>
      </c>
      <c r="G147">
        <v>0</v>
      </c>
      <c r="H147">
        <v>0</v>
      </c>
      <c r="I147">
        <v>0</v>
      </c>
      <c r="J147">
        <v>0</v>
      </c>
      <c r="K147">
        <v>37</v>
      </c>
      <c r="L147">
        <v>6.83</v>
      </c>
      <c r="M147">
        <v>252.71</v>
      </c>
    </row>
    <row r="148" spans="1:13" x14ac:dyDescent="0.3">
      <c r="A148" t="str">
        <v>EN209</v>
      </c>
      <c r="B148" t="str">
        <v>Partida</v>
      </c>
      <c r="C148" t="str">
        <v>m</v>
      </c>
      <c r="D148" t="str">
        <v>Encoquillado de tubería e=9mm para tubería 20mm</v>
      </c>
      <c r="E148">
        <v>0</v>
      </c>
      <c r="F148">
        <v>0</v>
      </c>
      <c r="G148">
        <v>0</v>
      </c>
      <c r="H148">
        <v>0</v>
      </c>
      <c r="I148">
        <v>0</v>
      </c>
      <c r="J148">
        <v>0</v>
      </c>
      <c r="K148">
        <v>70</v>
      </c>
      <c r="L148">
        <v>6.33</v>
      </c>
      <c r="M148">
        <v>443.1</v>
      </c>
    </row>
    <row r="149" spans="1:13" x14ac:dyDescent="0.3">
      <c r="A149" t="str">
        <v>05.03.01</v>
      </c>
      <c r="B149" t="str">
        <v>Partida</v>
      </c>
      <c r="C149" t="str">
        <v>u</v>
      </c>
      <c r="D149" t="str">
        <v>Purgador manual de aire</v>
      </c>
      <c r="E149">
        <v>0</v>
      </c>
      <c r="F149">
        <v>0</v>
      </c>
      <c r="G149">
        <v>0</v>
      </c>
      <c r="H149">
        <v>0</v>
      </c>
      <c r="I149">
        <v>0</v>
      </c>
      <c r="J149">
        <v>0</v>
      </c>
      <c r="K149">
        <v>1</v>
      </c>
      <c r="L149">
        <v>40.99</v>
      </c>
      <c r="M149">
        <v>40.99</v>
      </c>
    </row>
    <row r="150" spans="1:13" x14ac:dyDescent="0.3">
      <c r="A150" t="str">
        <v>092020</v>
      </c>
      <c r="B150" t="str">
        <v>Partida</v>
      </c>
      <c r="C150" t="str">
        <v>m</v>
      </c>
      <c r="D150" t="str">
        <v>Tubería ACS instalación interior PP-R 20 mm c/aislam</v>
      </c>
      <c r="E150">
        <v>0</v>
      </c>
      <c r="F150">
        <v>0</v>
      </c>
      <c r="G150">
        <v>0</v>
      </c>
      <c r="H150">
        <v>0</v>
      </c>
      <c r="I150">
        <v>0</v>
      </c>
      <c r="J150">
        <v>0</v>
      </c>
      <c r="K150">
        <v>72</v>
      </c>
      <c r="L150">
        <v>31.05</v>
      </c>
      <c r="M150">
        <v>2235.6</v>
      </c>
    </row>
    <row r="151" spans="1:13" x14ac:dyDescent="0.3">
      <c r="A151" t="str">
        <v>092032</v>
      </c>
      <c r="B151" t="str">
        <v>Partida</v>
      </c>
      <c r="C151" t="str">
        <v>m</v>
      </c>
      <c r="D151" t="str">
        <v>Tubería ACS instalación interior PP-R 32 mm c/aislam</v>
      </c>
      <c r="E151">
        <v>0</v>
      </c>
      <c r="F151">
        <v>0</v>
      </c>
      <c r="G151">
        <v>0</v>
      </c>
      <c r="H151">
        <v>0</v>
      </c>
      <c r="I151">
        <v>0</v>
      </c>
      <c r="J151">
        <v>0</v>
      </c>
      <c r="K151">
        <v>20</v>
      </c>
      <c r="L151">
        <v>44.1</v>
      </c>
      <c r="M151">
        <v>882</v>
      </c>
    </row>
    <row r="152" spans="1:13" x14ac:dyDescent="0.3">
      <c r="A152" t="str">
        <v>FN-092050</v>
      </c>
      <c r="B152" t="str">
        <v>Partida</v>
      </c>
      <c r="C152" t="str">
        <v>m</v>
      </c>
      <c r="D152" t="str">
        <v>Tubería ACS instalación interior PP-R 40 mm c/aislam</v>
      </c>
      <c r="E152">
        <v>0</v>
      </c>
      <c r="F152">
        <v>0</v>
      </c>
      <c r="G152">
        <v>0</v>
      </c>
      <c r="H152">
        <v>0</v>
      </c>
      <c r="I152">
        <v>0</v>
      </c>
      <c r="J152">
        <v>0</v>
      </c>
      <c r="K152">
        <v>32</v>
      </c>
      <c r="L152">
        <v>47.2</v>
      </c>
      <c r="M152">
        <v>1510.4</v>
      </c>
    </row>
    <row r="153" spans="1:13" x14ac:dyDescent="0.3">
      <c r="A153" t="str">
        <v>FN-092051</v>
      </c>
      <c r="B153" t="str">
        <v>Partida</v>
      </c>
      <c r="C153" t="str">
        <v>m</v>
      </c>
      <c r="D153" t="str">
        <v>Tubería ACS instalación interior PP-R 50 mm c/aislam</v>
      </c>
      <c r="E153">
        <v>0</v>
      </c>
      <c r="F153">
        <v>0</v>
      </c>
      <c r="G153">
        <v>0</v>
      </c>
      <c r="H153">
        <v>0</v>
      </c>
      <c r="I153">
        <v>0</v>
      </c>
      <c r="J153">
        <v>0</v>
      </c>
      <c r="K153">
        <v>10</v>
      </c>
      <c r="L153">
        <v>53.41</v>
      </c>
      <c r="M153">
        <v>534.1</v>
      </c>
    </row>
    <row r="154" spans="1:13" x14ac:dyDescent="0.3">
      <c r="A154" t="str">
        <v>09220</v>
      </c>
      <c r="B154" t="str">
        <v>Partida</v>
      </c>
      <c r="C154" t="str">
        <v>u</v>
      </c>
      <c r="D154" t="str">
        <v>Vaso de expansión cerrado 50 l</v>
      </c>
      <c r="E154">
        <v>0</v>
      </c>
      <c r="F154">
        <v>0</v>
      </c>
      <c r="G154">
        <v>0</v>
      </c>
      <c r="H154">
        <v>0</v>
      </c>
      <c r="I154">
        <v>0</v>
      </c>
      <c r="J154">
        <v>0</v>
      </c>
      <c r="K154">
        <v>1</v>
      </c>
      <c r="L154">
        <v>229.8</v>
      </c>
      <c r="M154">
        <v>229.8</v>
      </c>
    </row>
    <row r="155" spans="1:13" x14ac:dyDescent="0.3">
      <c r="A155" t="str">
        <v>09221</v>
      </c>
      <c r="B155" t="str">
        <v>Partida</v>
      </c>
      <c r="C155" t="str">
        <v>u</v>
      </c>
      <c r="D155" t="str">
        <v>Bomba de circulación rotor húmedo 1"</v>
      </c>
      <c r="E155">
        <v>0</v>
      </c>
      <c r="F155">
        <v>0</v>
      </c>
      <c r="G155">
        <v>0</v>
      </c>
      <c r="H155">
        <v>0</v>
      </c>
      <c r="I155">
        <v>0</v>
      </c>
      <c r="J155">
        <v>0</v>
      </c>
      <c r="K155">
        <v>1</v>
      </c>
      <c r="L155">
        <v>566.41999999999996</v>
      </c>
      <c r="M155">
        <v>566.41999999999996</v>
      </c>
    </row>
    <row r="156" spans="1:13" x14ac:dyDescent="0.3">
      <c r="A156" t="str">
        <v>08052</v>
      </c>
      <c r="B156" t="str">
        <v>Partida</v>
      </c>
      <c r="C156" t="str">
        <v>m</v>
      </c>
      <c r="D156" t="str">
        <v>Tubería para ventilación de aerotermia, PVC, 160 mm</v>
      </c>
      <c r="E156">
        <v>0</v>
      </c>
      <c r="F156">
        <v>0</v>
      </c>
      <c r="G156">
        <v>0</v>
      </c>
      <c r="H156">
        <v>0</v>
      </c>
      <c r="I156">
        <v>0</v>
      </c>
      <c r="J156">
        <v>0</v>
      </c>
      <c r="K156">
        <v>15</v>
      </c>
      <c r="L156">
        <v>28.67</v>
      </c>
      <c r="M156">
        <v>430.05</v>
      </c>
    </row>
    <row r="157" spans="1:13" x14ac:dyDescent="0.3">
      <c r="A157" t="str">
        <v>09230LTB</v>
      </c>
      <c r="B157" t="str">
        <v>Partida</v>
      </c>
      <c r="C157" t="str">
        <v>u</v>
      </c>
      <c r="D157" t="str">
        <v>Bomba de calor Ferroli 260LT</v>
      </c>
      <c r="E157">
        <v>0</v>
      </c>
      <c r="F157">
        <v>0</v>
      </c>
      <c r="G157">
        <v>0</v>
      </c>
      <c r="H157">
        <v>0</v>
      </c>
      <c r="I157">
        <v>0</v>
      </c>
      <c r="J157">
        <v>0</v>
      </c>
      <c r="K157">
        <v>5</v>
      </c>
      <c r="L157">
        <v>2235.85</v>
      </c>
      <c r="M157">
        <v>11179.25</v>
      </c>
    </row>
    <row r="158" spans="1:13" x14ac:dyDescent="0.3">
      <c r="A158" t="str">
        <v>05.01.09</v>
      </c>
      <c r="B158" t="str">
        <v>Partida</v>
      </c>
      <c r="C158" t="str">
        <v>m</v>
      </c>
      <c r="D158" t="str">
        <v>Colector polipropileno retic. PP-R, 63 mm diám.</v>
      </c>
      <c r="E158">
        <v>0</v>
      </c>
      <c r="F158">
        <v>0</v>
      </c>
      <c r="G158">
        <v>0</v>
      </c>
      <c r="H158">
        <v>0</v>
      </c>
      <c r="I158">
        <v>0</v>
      </c>
      <c r="J158">
        <v>0</v>
      </c>
      <c r="K158">
        <v>2</v>
      </c>
      <c r="L158">
        <v>472.95</v>
      </c>
      <c r="M158">
        <v>945.9</v>
      </c>
    </row>
    <row r="159" spans="1:13" x14ac:dyDescent="0.3">
      <c r="A159" t="str">
        <v>09043</v>
      </c>
      <c r="B159" t="str">
        <v>Partida</v>
      </c>
      <c r="C159" t="str">
        <v>u</v>
      </c>
      <c r="D159" t="str">
        <v>Válvula de esfera 3/4" (20 mm)</v>
      </c>
      <c r="E159">
        <v>0</v>
      </c>
      <c r="F159">
        <v>0</v>
      </c>
      <c r="G159">
        <v>0</v>
      </c>
      <c r="H159">
        <v>0</v>
      </c>
      <c r="I159">
        <v>0</v>
      </c>
      <c r="J159">
        <v>0</v>
      </c>
      <c r="K159">
        <v>28</v>
      </c>
      <c r="L159">
        <v>27.95</v>
      </c>
      <c r="M159">
        <v>782.6</v>
      </c>
    </row>
    <row r="160" spans="1:13" x14ac:dyDescent="0.3">
      <c r="A160" t="str">
        <v>09044</v>
      </c>
      <c r="B160" t="str">
        <v>Partida</v>
      </c>
      <c r="C160" t="str">
        <v>u</v>
      </c>
      <c r="D160" t="str">
        <v>Válvula de esfera 1" (25 mm)</v>
      </c>
      <c r="E160">
        <v>0</v>
      </c>
      <c r="F160">
        <v>0</v>
      </c>
      <c r="G160">
        <v>0</v>
      </c>
      <c r="H160">
        <v>0</v>
      </c>
      <c r="I160">
        <v>0</v>
      </c>
      <c r="J160">
        <v>0</v>
      </c>
      <c r="K160">
        <v>27</v>
      </c>
      <c r="L160">
        <v>34.78</v>
      </c>
      <c r="M160">
        <v>939.06</v>
      </c>
    </row>
    <row r="161" spans="1:13" x14ac:dyDescent="0.3">
      <c r="A161" t="str">
        <v>09045</v>
      </c>
      <c r="B161" t="str">
        <v>Partida</v>
      </c>
      <c r="C161" t="str">
        <v>u</v>
      </c>
      <c r="D161" t="str">
        <v>Válvula de esfera 1 1/4" (32 mm)</v>
      </c>
      <c r="E161">
        <v>0</v>
      </c>
      <c r="F161">
        <v>0</v>
      </c>
      <c r="G161">
        <v>0</v>
      </c>
      <c r="H161">
        <v>0</v>
      </c>
      <c r="I161">
        <v>0</v>
      </c>
      <c r="J161">
        <v>0</v>
      </c>
      <c r="K161">
        <v>1</v>
      </c>
      <c r="L161">
        <v>44.72</v>
      </c>
      <c r="M161">
        <v>44.72</v>
      </c>
    </row>
    <row r="162" spans="1:13" x14ac:dyDescent="0.3">
      <c r="A162" t="str">
        <v>09046</v>
      </c>
      <c r="B162" t="str">
        <v>Partida</v>
      </c>
      <c r="C162" t="str">
        <v>u</v>
      </c>
      <c r="D162" t="str">
        <v>Válvula de esfera 1 1/2" (40 mm)</v>
      </c>
      <c r="E162">
        <v>0</v>
      </c>
      <c r="F162">
        <v>0</v>
      </c>
      <c r="G162">
        <v>0</v>
      </c>
      <c r="H162">
        <v>0</v>
      </c>
      <c r="I162">
        <v>0</v>
      </c>
      <c r="J162">
        <v>0</v>
      </c>
      <c r="K162">
        <v>12</v>
      </c>
      <c r="L162">
        <v>52.17</v>
      </c>
      <c r="M162">
        <v>626.04</v>
      </c>
    </row>
    <row r="163" spans="1:13" x14ac:dyDescent="0.3">
      <c r="A163" t="str">
        <v>09047</v>
      </c>
      <c r="B163" t="str">
        <v>Partida</v>
      </c>
      <c r="C163" t="str">
        <v>u</v>
      </c>
      <c r="D163" t="str">
        <v>Válvula de esfera 2 " (50 mm)</v>
      </c>
      <c r="E163">
        <v>0</v>
      </c>
      <c r="F163">
        <v>0</v>
      </c>
      <c r="G163">
        <v>0</v>
      </c>
      <c r="H163">
        <v>0</v>
      </c>
      <c r="I163">
        <v>0</v>
      </c>
      <c r="J163">
        <v>0</v>
      </c>
      <c r="K163">
        <v>2</v>
      </c>
      <c r="L163">
        <v>80.739999999999995</v>
      </c>
      <c r="M163">
        <v>161.47999999999999</v>
      </c>
    </row>
    <row r="164" spans="1:13" x14ac:dyDescent="0.3">
      <c r="A164" t="str">
        <v>09053</v>
      </c>
      <c r="B164" t="str">
        <v>Partida</v>
      </c>
      <c r="C164" t="str">
        <v>u</v>
      </c>
      <c r="D164" t="str">
        <v>Válvula de retención 1 1/4" (32 mm)</v>
      </c>
      <c r="E164">
        <v>0</v>
      </c>
      <c r="F164">
        <v>0</v>
      </c>
      <c r="G164">
        <v>0</v>
      </c>
      <c r="H164">
        <v>0</v>
      </c>
      <c r="I164">
        <v>0</v>
      </c>
      <c r="J164">
        <v>0</v>
      </c>
      <c r="K164">
        <v>3</v>
      </c>
      <c r="L164">
        <v>54.65</v>
      </c>
      <c r="M164">
        <v>163.95</v>
      </c>
    </row>
    <row r="165" spans="1:13" x14ac:dyDescent="0.3">
      <c r="A165" t="str">
        <v>09053B</v>
      </c>
      <c r="B165" t="str">
        <v>Partida</v>
      </c>
      <c r="C165" t="str">
        <v>u</v>
      </c>
      <c r="D165" t="str">
        <v>Válvula de retención 1 1/2" (40 mm)</v>
      </c>
      <c r="E165">
        <v>0</v>
      </c>
      <c r="F165">
        <v>0</v>
      </c>
      <c r="G165">
        <v>0</v>
      </c>
      <c r="H165">
        <v>0</v>
      </c>
      <c r="I165">
        <v>0</v>
      </c>
      <c r="J165">
        <v>0</v>
      </c>
      <c r="K165">
        <v>10</v>
      </c>
      <c r="L165">
        <v>65.83</v>
      </c>
      <c r="M165">
        <v>658.3</v>
      </c>
    </row>
    <row r="166" spans="1:13" x14ac:dyDescent="0.3">
      <c r="A166" t="str">
        <v>090488</v>
      </c>
      <c r="B166" t="str">
        <v>Partida</v>
      </c>
      <c r="C166" t="str">
        <v>u</v>
      </c>
      <c r="D166" t="str">
        <v>Válvula de dureza residual</v>
      </c>
      <c r="E166">
        <v>0</v>
      </c>
      <c r="F166">
        <v>0</v>
      </c>
      <c r="G166">
        <v>0</v>
      </c>
      <c r="H166">
        <v>0</v>
      </c>
      <c r="I166">
        <v>0</v>
      </c>
      <c r="J166">
        <v>0</v>
      </c>
      <c r="K166">
        <v>1</v>
      </c>
      <c r="L166">
        <v>242.22</v>
      </c>
      <c r="M166">
        <v>242.22</v>
      </c>
    </row>
    <row r="167" spans="1:13" x14ac:dyDescent="0.3">
      <c r="A167" t="str">
        <v>09073</v>
      </c>
      <c r="B167" t="str">
        <v>Partida</v>
      </c>
      <c r="C167" t="str">
        <v>u</v>
      </c>
      <c r="D167" t="str">
        <v>Llave de paso con grifo de vaciado 3/4"</v>
      </c>
      <c r="E167">
        <v>0</v>
      </c>
      <c r="F167">
        <v>0</v>
      </c>
      <c r="G167">
        <v>0</v>
      </c>
      <c r="H167">
        <v>0</v>
      </c>
      <c r="I167">
        <v>0</v>
      </c>
      <c r="J167">
        <v>0</v>
      </c>
      <c r="K167">
        <v>11</v>
      </c>
      <c r="L167">
        <v>47.2</v>
      </c>
      <c r="M167">
        <v>519.20000000000005</v>
      </c>
    </row>
    <row r="168" spans="1:13" x14ac:dyDescent="0.3">
      <c r="A168" t="str">
        <v>09061</v>
      </c>
      <c r="B168" t="str">
        <v>Partida</v>
      </c>
      <c r="C168" t="str">
        <v>u</v>
      </c>
      <c r="D168" t="str">
        <v>Válvula mezcladora termostática de 3 vías PRESTO, de 1 1/4"</v>
      </c>
      <c r="E168">
        <v>0</v>
      </c>
      <c r="F168">
        <v>0</v>
      </c>
      <c r="G168">
        <v>0</v>
      </c>
      <c r="H168">
        <v>0</v>
      </c>
      <c r="I168">
        <v>0</v>
      </c>
      <c r="J168">
        <v>0</v>
      </c>
      <c r="K168">
        <v>2</v>
      </c>
      <c r="L168">
        <v>2353.86</v>
      </c>
      <c r="M168">
        <v>4707.72</v>
      </c>
    </row>
    <row r="169" spans="1:13" x14ac:dyDescent="0.3">
      <c r="A169" t="str">
        <v>09061B</v>
      </c>
      <c r="B169" t="str">
        <v>Partida</v>
      </c>
      <c r="C169" t="str">
        <v>u</v>
      </c>
      <c r="D169" t="str">
        <v>Válvula mezcladora termostática de 3 vías ULTRAMIX, de 3/4"</v>
      </c>
      <c r="E169">
        <v>0</v>
      </c>
      <c r="F169">
        <v>0</v>
      </c>
      <c r="G169">
        <v>0</v>
      </c>
      <c r="H169">
        <v>0</v>
      </c>
      <c r="I169">
        <v>0</v>
      </c>
      <c r="J169">
        <v>0</v>
      </c>
      <c r="K169">
        <v>1</v>
      </c>
      <c r="L169">
        <v>770.13</v>
      </c>
      <c r="M169">
        <v>770.13</v>
      </c>
    </row>
    <row r="170" spans="1:13" x14ac:dyDescent="0.3">
      <c r="A170" t="str">
        <v>09058A</v>
      </c>
      <c r="B170" t="str">
        <v>Partida</v>
      </c>
      <c r="C170" t="str">
        <v>u</v>
      </c>
      <c r="D170" t="str">
        <v>Válvula limitadora de presión 1 1/2" (32 mm)</v>
      </c>
      <c r="E170">
        <v>0</v>
      </c>
      <c r="F170">
        <v>0</v>
      </c>
      <c r="G170">
        <v>0</v>
      </c>
      <c r="H170">
        <v>0</v>
      </c>
      <c r="I170">
        <v>0</v>
      </c>
      <c r="J170">
        <v>0</v>
      </c>
      <c r="K170">
        <v>5</v>
      </c>
      <c r="L170">
        <v>409.91</v>
      </c>
      <c r="M170">
        <v>2049.5500000000002</v>
      </c>
    </row>
    <row r="171" spans="1:13" x14ac:dyDescent="0.3">
      <c r="A171" t="str">
        <v>095326</v>
      </c>
      <c r="B171" t="str">
        <v>Partida</v>
      </c>
      <c r="C171" t="str">
        <v>u</v>
      </c>
      <c r="D171" t="str">
        <v>Válvula reguladora de caudal 1 1/2"</v>
      </c>
      <c r="E171">
        <v>0</v>
      </c>
      <c r="F171">
        <v>0</v>
      </c>
      <c r="G171">
        <v>0</v>
      </c>
      <c r="H171">
        <v>0</v>
      </c>
      <c r="I171">
        <v>0</v>
      </c>
      <c r="J171">
        <v>0</v>
      </c>
      <c r="K171">
        <v>5</v>
      </c>
      <c r="L171">
        <v>229.8</v>
      </c>
      <c r="M171">
        <v>1149</v>
      </c>
    </row>
    <row r="172" spans="1:13" x14ac:dyDescent="0.3">
      <c r="A172" t="str">
        <v>05.03.04</v>
      </c>
      <c r="B172" t="str">
        <v>Partida</v>
      </c>
      <c r="C172" t="str">
        <v>u</v>
      </c>
      <c r="D172" t="str">
        <v>Manómetro de esfera, con escala de 0 a 10 kg/m2</v>
      </c>
      <c r="E172">
        <v>0</v>
      </c>
      <c r="F172">
        <v>0</v>
      </c>
      <c r="G172">
        <v>0</v>
      </c>
      <c r="H172">
        <v>0</v>
      </c>
      <c r="I172">
        <v>0</v>
      </c>
      <c r="J172">
        <v>0</v>
      </c>
      <c r="K172">
        <v>5</v>
      </c>
      <c r="L172">
        <v>40</v>
      </c>
      <c r="M172">
        <v>200</v>
      </c>
    </row>
    <row r="173" spans="1:13" x14ac:dyDescent="0.3">
      <c r="A173" t="str">
        <v>RO1</v>
      </c>
      <c r="B173" t="str">
        <v>Partida</v>
      </c>
      <c r="C173" t="str">
        <v>u</v>
      </c>
      <c r="D173" t="str">
        <v>Termómetro digital Mundocontrol FN-49</v>
      </c>
      <c r="E173">
        <v>0</v>
      </c>
      <c r="F173">
        <v>0</v>
      </c>
      <c r="G173">
        <v>0</v>
      </c>
      <c r="H173">
        <v>0</v>
      </c>
      <c r="I173">
        <v>0</v>
      </c>
      <c r="J173">
        <v>0</v>
      </c>
      <c r="K173">
        <v>6</v>
      </c>
      <c r="L173">
        <v>149.06</v>
      </c>
      <c r="M173">
        <v>894.36</v>
      </c>
    </row>
    <row r="174" spans="1:13" x14ac:dyDescent="0.3">
      <c r="A174" t="str">
        <v>009.4</v>
      </c>
      <c r="B174" t="str">
        <v>Partida</v>
      </c>
      <c r="C174" t="str">
        <v>u</v>
      </c>
      <c r="D174" t="str">
        <v>Filtro auto limpiante semiautomático de Klinwass de 1 1/4"</v>
      </c>
      <c r="E174">
        <v>0</v>
      </c>
      <c r="F174">
        <v>0</v>
      </c>
      <c r="G174">
        <v>0</v>
      </c>
      <c r="H174">
        <v>0</v>
      </c>
      <c r="I174">
        <v>0</v>
      </c>
      <c r="J174">
        <v>0</v>
      </c>
      <c r="K174">
        <v>1</v>
      </c>
      <c r="L174">
        <v>782.55</v>
      </c>
      <c r="M174">
        <v>782.55</v>
      </c>
    </row>
    <row r="175" spans="1:13" x14ac:dyDescent="0.3">
      <c r="A175" t="str">
        <v>09070</v>
      </c>
      <c r="B175" t="str">
        <v>Partida</v>
      </c>
      <c r="C175" t="str">
        <v>u</v>
      </c>
      <c r="D175" t="str">
        <v>Válvula de equilibrado estático 3/4"</v>
      </c>
      <c r="E175">
        <v>0</v>
      </c>
      <c r="F175">
        <v>0</v>
      </c>
      <c r="G175">
        <v>0</v>
      </c>
      <c r="H175">
        <v>0</v>
      </c>
      <c r="I175">
        <v>0</v>
      </c>
      <c r="J175">
        <v>0</v>
      </c>
      <c r="K175">
        <v>1</v>
      </c>
      <c r="L175">
        <v>173.9</v>
      </c>
      <c r="M175">
        <v>173.9</v>
      </c>
    </row>
    <row r="176" spans="1:13" x14ac:dyDescent="0.3">
      <c r="A176" t="str">
        <v>05.03.05</v>
      </c>
      <c r="B176" t="str">
        <v>Partida</v>
      </c>
      <c r="C176" t="str">
        <v>u</v>
      </c>
      <c r="D176" t="str">
        <v>Termómetro ø100 de bulbo y capilar 0-120ºc, toma vertical</v>
      </c>
      <c r="E176">
        <v>0</v>
      </c>
      <c r="F176">
        <v>0</v>
      </c>
      <c r="G176">
        <v>0</v>
      </c>
      <c r="H176">
        <v>0</v>
      </c>
      <c r="I176">
        <v>0</v>
      </c>
      <c r="J176">
        <v>0</v>
      </c>
      <c r="K176">
        <v>2</v>
      </c>
      <c r="L176">
        <v>43.48</v>
      </c>
      <c r="M176">
        <v>86.96</v>
      </c>
    </row>
    <row r="177" spans="1:13" x14ac:dyDescent="0.3">
      <c r="A177" t="str">
        <v>09401A</v>
      </c>
      <c r="B177" t="str">
        <v>Partida</v>
      </c>
      <c r="C177" t="str">
        <v>u</v>
      </c>
      <c r="D177" t="str">
        <v>Lavabo de encimera "Mediclinics SNR036CS"</v>
      </c>
      <c r="E177">
        <v>0</v>
      </c>
      <c r="F177">
        <v>0</v>
      </c>
      <c r="G177">
        <v>0</v>
      </c>
      <c r="H177">
        <v>0</v>
      </c>
      <c r="I177">
        <v>0</v>
      </c>
      <c r="J177">
        <v>0</v>
      </c>
      <c r="K177">
        <v>8</v>
      </c>
      <c r="L177">
        <v>89.43</v>
      </c>
      <c r="M177">
        <v>715.44</v>
      </c>
    </row>
    <row r="178" spans="1:13" x14ac:dyDescent="0.3">
      <c r="A178" t="str">
        <v>09402B</v>
      </c>
      <c r="B178" t="str">
        <v>Partida</v>
      </c>
      <c r="C178" t="str">
        <v>u</v>
      </c>
      <c r="D178" t="str">
        <v>Inodoro "Roca Victoria" para fluxor</v>
      </c>
      <c r="E178">
        <v>0</v>
      </c>
      <c r="F178">
        <v>0</v>
      </c>
      <c r="G178">
        <v>0</v>
      </c>
      <c r="H178">
        <v>0</v>
      </c>
      <c r="I178">
        <v>0</v>
      </c>
      <c r="J178">
        <v>0</v>
      </c>
      <c r="K178">
        <v>5</v>
      </c>
      <c r="L178">
        <v>360.22</v>
      </c>
      <c r="M178">
        <v>1801.1</v>
      </c>
    </row>
    <row r="179" spans="1:13" x14ac:dyDescent="0.3">
      <c r="A179" t="str">
        <v>09402AD</v>
      </c>
      <c r="B179" t="str">
        <v>Partida</v>
      </c>
      <c r="C179" t="str">
        <v>u</v>
      </c>
      <c r="D179" t="str">
        <v>Inodoro "Roca Access" tanque bajo adaptado</v>
      </c>
      <c r="E179">
        <v>0</v>
      </c>
      <c r="F179">
        <v>0</v>
      </c>
      <c r="G179">
        <v>0</v>
      </c>
      <c r="H179">
        <v>0</v>
      </c>
      <c r="I179">
        <v>0</v>
      </c>
      <c r="J179">
        <v>0</v>
      </c>
      <c r="K179">
        <v>2</v>
      </c>
      <c r="L179">
        <v>502.77</v>
      </c>
      <c r="M179">
        <v>1005.54</v>
      </c>
    </row>
    <row r="180" spans="1:13" x14ac:dyDescent="0.3">
      <c r="A180" t="str">
        <v>09424</v>
      </c>
      <c r="B180" t="str">
        <v>Partida</v>
      </c>
      <c r="C180" t="str">
        <v>u</v>
      </c>
      <c r="D180" t="str">
        <v>Rociador antivandálico ducha "Presto"</v>
      </c>
      <c r="E180">
        <v>0</v>
      </c>
      <c r="F180">
        <v>0</v>
      </c>
      <c r="G180">
        <v>0</v>
      </c>
      <c r="H180">
        <v>0</v>
      </c>
      <c r="I180">
        <v>0</v>
      </c>
      <c r="J180">
        <v>0</v>
      </c>
      <c r="K180">
        <v>2</v>
      </c>
      <c r="L180">
        <v>70.8</v>
      </c>
      <c r="M180">
        <v>141.6</v>
      </c>
    </row>
    <row r="181" spans="1:13" x14ac:dyDescent="0.3">
      <c r="A181" t="str">
        <v>09420</v>
      </c>
      <c r="B181" t="str">
        <v>Partida</v>
      </c>
      <c r="C181" t="str">
        <v>u</v>
      </c>
      <c r="D181" t="str">
        <v>Grifería temporizada lavabo "Presto 105 ECO L" AFS</v>
      </c>
      <c r="E181">
        <v>0</v>
      </c>
      <c r="F181">
        <v>0</v>
      </c>
      <c r="G181">
        <v>0</v>
      </c>
      <c r="H181">
        <v>0</v>
      </c>
      <c r="I181">
        <v>0</v>
      </c>
      <c r="J181">
        <v>0</v>
      </c>
      <c r="K181">
        <v>6</v>
      </c>
      <c r="L181">
        <v>99.37</v>
      </c>
      <c r="M181">
        <v>596.22</v>
      </c>
    </row>
    <row r="182" spans="1:13" x14ac:dyDescent="0.3">
      <c r="A182" t="str">
        <v>09421A</v>
      </c>
      <c r="B182" t="str">
        <v>Partida</v>
      </c>
      <c r="C182" t="str">
        <v>u</v>
      </c>
      <c r="D182" t="str">
        <v>Grifería temporizada lavabo "Presto 605 Palanca ECO" AFS</v>
      </c>
      <c r="E182">
        <v>0</v>
      </c>
      <c r="F182">
        <v>0</v>
      </c>
      <c r="G182">
        <v>0</v>
      </c>
      <c r="H182">
        <v>0</v>
      </c>
      <c r="I182">
        <v>0</v>
      </c>
      <c r="J182">
        <v>0</v>
      </c>
      <c r="K182">
        <v>2</v>
      </c>
      <c r="L182">
        <v>130.43</v>
      </c>
      <c r="M182">
        <v>260.86</v>
      </c>
    </row>
    <row r="183" spans="1:13" x14ac:dyDescent="0.3">
      <c r="A183" t="str">
        <v>09425</v>
      </c>
      <c r="B183" t="str">
        <v>Partida</v>
      </c>
      <c r="C183" t="str">
        <v>u</v>
      </c>
      <c r="D183" t="str">
        <v>Grifería temporizada "Presto 712" Palanca</v>
      </c>
      <c r="E183">
        <v>0</v>
      </c>
      <c r="F183">
        <v>0</v>
      </c>
      <c r="G183">
        <v>0</v>
      </c>
      <c r="H183">
        <v>0</v>
      </c>
      <c r="I183">
        <v>0</v>
      </c>
      <c r="J183">
        <v>0</v>
      </c>
      <c r="K183">
        <v>2</v>
      </c>
      <c r="L183">
        <v>121.11</v>
      </c>
      <c r="M183">
        <v>242.22</v>
      </c>
    </row>
    <row r="184" spans="1:13" x14ac:dyDescent="0.3">
      <c r="A184" t="str">
        <v>09426</v>
      </c>
      <c r="B184" t="str">
        <v>Partida</v>
      </c>
      <c r="C184" t="str">
        <v>u</v>
      </c>
      <c r="D184" t="str">
        <v>Grifería temporizada inodoro "Presto 1000 C ECO"</v>
      </c>
      <c r="E184">
        <v>0</v>
      </c>
      <c r="F184">
        <v>0</v>
      </c>
      <c r="G184">
        <v>0</v>
      </c>
      <c r="H184">
        <v>0</v>
      </c>
      <c r="I184">
        <v>0</v>
      </c>
      <c r="J184">
        <v>0</v>
      </c>
      <c r="K184">
        <v>7</v>
      </c>
      <c r="L184">
        <v>114.28</v>
      </c>
      <c r="M184">
        <v>799.96</v>
      </c>
    </row>
    <row r="185" spans="1:13" x14ac:dyDescent="0.3">
      <c r="A185" t="str">
        <v>09404</v>
      </c>
      <c r="B185" t="str">
        <v>Partida</v>
      </c>
      <c r="C185" t="str">
        <v>u</v>
      </c>
      <c r="D185" t="str">
        <v>Pileta vertedero "Roca Garda" con grifo mural simple</v>
      </c>
      <c r="E185">
        <v>0</v>
      </c>
      <c r="F185">
        <v>0</v>
      </c>
      <c r="G185">
        <v>0</v>
      </c>
      <c r="H185">
        <v>0</v>
      </c>
      <c r="I185">
        <v>0</v>
      </c>
      <c r="J185">
        <v>0</v>
      </c>
      <c r="K185">
        <v>1</v>
      </c>
      <c r="L185">
        <v>360.22</v>
      </c>
      <c r="M185">
        <v>360.22</v>
      </c>
    </row>
    <row r="186" spans="1:13" x14ac:dyDescent="0.3">
      <c r="A186" t="str">
        <v>09406</v>
      </c>
      <c r="B186" t="str">
        <v>Partida</v>
      </c>
      <c r="C186" t="str">
        <v>u</v>
      </c>
      <c r="D186" t="str">
        <v>Barra sujeción minusválidos para inodoro</v>
      </c>
      <c r="E186">
        <v>0</v>
      </c>
      <c r="F186">
        <v>0</v>
      </c>
      <c r="G186">
        <v>0</v>
      </c>
      <c r="H186">
        <v>0</v>
      </c>
      <c r="I186">
        <v>0</v>
      </c>
      <c r="J186">
        <v>0</v>
      </c>
      <c r="K186">
        <v>4</v>
      </c>
      <c r="L186">
        <v>101.86</v>
      </c>
      <c r="M186">
        <v>407.44</v>
      </c>
    </row>
    <row r="187" spans="1:13" x14ac:dyDescent="0.3">
      <c r="A187" t="str">
        <v>09407</v>
      </c>
      <c r="B187" t="str">
        <v>Partida</v>
      </c>
      <c r="C187" t="str">
        <v>u</v>
      </c>
      <c r="D187" t="str">
        <v>Asiento minusválidos para ducha</v>
      </c>
      <c r="E187">
        <v>0</v>
      </c>
      <c r="F187">
        <v>0</v>
      </c>
      <c r="G187">
        <v>0</v>
      </c>
      <c r="H187">
        <v>0</v>
      </c>
      <c r="I187">
        <v>0</v>
      </c>
      <c r="J187">
        <v>0</v>
      </c>
      <c r="K187">
        <v>2</v>
      </c>
      <c r="L187">
        <v>142.85</v>
      </c>
      <c r="M187">
        <v>285.7</v>
      </c>
    </row>
    <row r="188" spans="1:13" x14ac:dyDescent="0.3">
      <c r="A188" t="str">
        <v>09408</v>
      </c>
      <c r="B188" t="str">
        <v>Partida</v>
      </c>
      <c r="C188" t="str">
        <v>u</v>
      </c>
      <c r="D188" t="str">
        <v>Pasamanos minusválidos para ducha</v>
      </c>
      <c r="E188">
        <v>0</v>
      </c>
      <c r="F188">
        <v>0</v>
      </c>
      <c r="G188">
        <v>0</v>
      </c>
      <c r="H188">
        <v>0</v>
      </c>
      <c r="I188">
        <v>0</v>
      </c>
      <c r="J188">
        <v>0</v>
      </c>
      <c r="K188">
        <v>2</v>
      </c>
      <c r="L188">
        <v>83.89</v>
      </c>
      <c r="M188">
        <v>167.78</v>
      </c>
    </row>
    <row r="189" spans="1:13" x14ac:dyDescent="0.3">
      <c r="A189" t="str">
        <v>09411</v>
      </c>
      <c r="B189" t="str">
        <v>Partida</v>
      </c>
      <c r="C189" t="str">
        <v>ud</v>
      </c>
      <c r="D189" t="str">
        <v>Secamanos</v>
      </c>
      <c r="E189">
        <v>0</v>
      </c>
      <c r="F189">
        <v>0</v>
      </c>
      <c r="G189">
        <v>0</v>
      </c>
      <c r="H189">
        <v>0</v>
      </c>
      <c r="I189">
        <v>0</v>
      </c>
      <c r="J189">
        <v>0</v>
      </c>
      <c r="K189">
        <v>2</v>
      </c>
      <c r="L189">
        <v>43.48</v>
      </c>
      <c r="M189">
        <v>86.96</v>
      </c>
    </row>
    <row r="190" spans="1:13" x14ac:dyDescent="0.3">
      <c r="A190" t="str">
        <v>09465</v>
      </c>
      <c r="B190" t="str">
        <v>Partida</v>
      </c>
      <c r="C190" t="str">
        <v>u</v>
      </c>
      <c r="D190" t="str">
        <v>Kit de alarma para minusválidos</v>
      </c>
      <c r="E190">
        <v>0</v>
      </c>
      <c r="F190">
        <v>0</v>
      </c>
      <c r="G190">
        <v>0</v>
      </c>
      <c r="H190">
        <v>0</v>
      </c>
      <c r="I190">
        <v>0</v>
      </c>
      <c r="J190">
        <v>0</v>
      </c>
      <c r="K190">
        <v>2</v>
      </c>
      <c r="L190">
        <v>366.43</v>
      </c>
      <c r="M190">
        <v>732.86</v>
      </c>
    </row>
    <row r="191" spans="1:13" x14ac:dyDescent="0.3">
      <c r="A191" t="str">
        <v>09405C</v>
      </c>
      <c r="B191" t="str">
        <v>Partida</v>
      </c>
      <c r="C191" t="str">
        <v>u</v>
      </c>
      <c r="D191" t="str">
        <v>Fuente de agua refrigerada modelo T-6ALV</v>
      </c>
      <c r="E191">
        <v>0</v>
      </c>
      <c r="F191">
        <v>0</v>
      </c>
      <c r="G191">
        <v>0</v>
      </c>
      <c r="H191">
        <v>0</v>
      </c>
      <c r="I191">
        <v>0</v>
      </c>
      <c r="J191">
        <v>0</v>
      </c>
      <c r="K191">
        <v>1</v>
      </c>
      <c r="L191">
        <v>900.56</v>
      </c>
      <c r="M191">
        <v>900.56</v>
      </c>
    </row>
    <row r="192" spans="1:13" x14ac:dyDescent="0.3">
      <c r="A192" t="str">
        <v>09403</v>
      </c>
      <c r="B192" t="str">
        <v>Partida</v>
      </c>
      <c r="C192" t="str">
        <v>u</v>
      </c>
      <c r="D192" t="str">
        <v>Urinario "Roca Chic"</v>
      </c>
      <c r="E192">
        <v>0</v>
      </c>
      <c r="F192">
        <v>0</v>
      </c>
      <c r="G192">
        <v>0</v>
      </c>
      <c r="H192">
        <v>0</v>
      </c>
      <c r="I192">
        <v>0</v>
      </c>
      <c r="J192">
        <v>0</v>
      </c>
      <c r="K192">
        <v>1</v>
      </c>
      <c r="L192">
        <v>219.24</v>
      </c>
      <c r="M192">
        <v>219.24</v>
      </c>
    </row>
    <row r="193" spans="1:13" x14ac:dyDescent="0.3">
      <c r="A193" t="str">
        <v>PN_PRESTO65</v>
      </c>
      <c r="B193" t="str">
        <v>Partida</v>
      </c>
      <c r="C193" t="str">
        <v>u</v>
      </c>
      <c r="D193" t="str">
        <v>Columna de ducha con temporizador "Presto Conjunto65"</v>
      </c>
      <c r="E193">
        <v>0</v>
      </c>
      <c r="F193">
        <v>0</v>
      </c>
      <c r="G193">
        <v>0</v>
      </c>
      <c r="H193">
        <v>0</v>
      </c>
      <c r="I193">
        <v>0</v>
      </c>
      <c r="J193">
        <v>0</v>
      </c>
      <c r="K193">
        <v>8</v>
      </c>
      <c r="L193">
        <v>357.74</v>
      </c>
      <c r="M193">
        <v>2861.92</v>
      </c>
    </row>
    <row r="194" spans="1:13" x14ac:dyDescent="0.3">
      <c r="A194" t="str">
        <v>10100A</v>
      </c>
      <c r="B194" t="str">
        <v>Partida</v>
      </c>
      <c r="C194" t="str">
        <v>u</v>
      </c>
      <c r="D194" t="str">
        <v>Certificación y boletines de instalación electricidad</v>
      </c>
      <c r="E194">
        <v>0</v>
      </c>
      <c r="F194">
        <v>0</v>
      </c>
      <c r="G194">
        <v>0</v>
      </c>
      <c r="H194">
        <v>0</v>
      </c>
      <c r="I194">
        <v>0</v>
      </c>
      <c r="J194">
        <v>0</v>
      </c>
      <c r="K194">
        <v>1</v>
      </c>
      <c r="L194">
        <v>558.97</v>
      </c>
      <c r="M194">
        <v>558.97</v>
      </c>
    </row>
    <row r="195" spans="1:13" x14ac:dyDescent="0.3">
      <c r="A195" t="str">
        <v>1013642</v>
      </c>
      <c r="B195" t="str">
        <v>Partida</v>
      </c>
      <c r="C195" t="str">
        <v>u</v>
      </c>
      <c r="D195" t="str">
        <v>Instalación provisional de obras</v>
      </c>
      <c r="E195">
        <v>0</v>
      </c>
      <c r="F195">
        <v>0</v>
      </c>
      <c r="G195">
        <v>0</v>
      </c>
      <c r="H195">
        <v>0</v>
      </c>
      <c r="I195">
        <v>0</v>
      </c>
      <c r="J195">
        <v>0</v>
      </c>
      <c r="K195">
        <v>1</v>
      </c>
      <c r="L195">
        <v>621.07000000000005</v>
      </c>
      <c r="M195">
        <v>621.07000000000005</v>
      </c>
    </row>
    <row r="196" spans="1:13" x14ac:dyDescent="0.3">
      <c r="A196" t="str">
        <v>101364</v>
      </c>
      <c r="B196" t="str">
        <v>Partida</v>
      </c>
      <c r="C196" t="str">
        <v>u</v>
      </c>
      <c r="D196" t="str">
        <v>Puesta en marcha de instalación de electricidad</v>
      </c>
      <c r="E196">
        <v>0</v>
      </c>
      <c r="F196">
        <v>0</v>
      </c>
      <c r="G196">
        <v>0</v>
      </c>
      <c r="H196">
        <v>0</v>
      </c>
      <c r="I196">
        <v>0</v>
      </c>
      <c r="J196">
        <v>0</v>
      </c>
      <c r="K196">
        <v>1</v>
      </c>
      <c r="L196">
        <v>434.75</v>
      </c>
      <c r="M196">
        <v>434.75</v>
      </c>
    </row>
    <row r="197" spans="1:13" x14ac:dyDescent="0.3">
      <c r="A197" t="str">
        <v>10102</v>
      </c>
      <c r="B197" t="str">
        <v>Partida</v>
      </c>
      <c r="C197" t="str">
        <v>u</v>
      </c>
      <c r="D197" t="str">
        <v>Cuadro general de baja tensión, armario 1650x1000x250 mm</v>
      </c>
      <c r="E197">
        <v>0</v>
      </c>
      <c r="F197">
        <v>0</v>
      </c>
      <c r="G197">
        <v>0</v>
      </c>
      <c r="H197">
        <v>0</v>
      </c>
      <c r="I197">
        <v>0</v>
      </c>
      <c r="J197">
        <v>0</v>
      </c>
      <c r="K197">
        <v>1</v>
      </c>
      <c r="L197">
        <v>9316.07</v>
      </c>
      <c r="M197">
        <v>9316.07</v>
      </c>
    </row>
    <row r="198" spans="1:13" x14ac:dyDescent="0.3">
      <c r="A198" t="str">
        <v>10115</v>
      </c>
      <c r="B198" t="str">
        <v>Partida</v>
      </c>
      <c r="C198" t="str">
        <v>m</v>
      </c>
      <c r="D198" t="str">
        <v>Cable multipolar RZ1-K 0,6/1 kV, 2x1,5 mm2, Cu</v>
      </c>
      <c r="E198">
        <v>0</v>
      </c>
      <c r="F198">
        <v>0</v>
      </c>
      <c r="G198">
        <v>0</v>
      </c>
      <c r="H198">
        <v>0</v>
      </c>
      <c r="I198">
        <v>0</v>
      </c>
      <c r="J198">
        <v>0</v>
      </c>
      <c r="K198">
        <v>2920</v>
      </c>
      <c r="L198">
        <v>2.98</v>
      </c>
      <c r="M198">
        <v>8701.6</v>
      </c>
    </row>
    <row r="199" spans="1:13" x14ac:dyDescent="0.3">
      <c r="A199" t="str">
        <v>10116</v>
      </c>
      <c r="B199" t="str">
        <v>Partida</v>
      </c>
      <c r="C199" t="str">
        <v>m</v>
      </c>
      <c r="D199" t="str">
        <v>Cable multipolar RZ1-K 0,6/1 kV, 2x2,5 mm2, Cu</v>
      </c>
      <c r="E199">
        <v>0</v>
      </c>
      <c r="F199">
        <v>0</v>
      </c>
      <c r="G199">
        <v>0</v>
      </c>
      <c r="H199">
        <v>0</v>
      </c>
      <c r="I199">
        <v>0</v>
      </c>
      <c r="J199">
        <v>0</v>
      </c>
      <c r="K199">
        <v>2455</v>
      </c>
      <c r="L199">
        <v>3.48</v>
      </c>
      <c r="M199">
        <v>8543.4</v>
      </c>
    </row>
    <row r="200" spans="1:13" x14ac:dyDescent="0.3">
      <c r="A200" t="str">
        <v>10117</v>
      </c>
      <c r="B200" t="str">
        <v>Partida</v>
      </c>
      <c r="C200" t="str">
        <v>m</v>
      </c>
      <c r="D200" t="str">
        <v>Cable multipolar RZ1-K 0,6/1 kV, 2x4 mm2, Cu</v>
      </c>
      <c r="E200">
        <v>0</v>
      </c>
      <c r="F200">
        <v>0</v>
      </c>
      <c r="G200">
        <v>0</v>
      </c>
      <c r="H200">
        <v>0</v>
      </c>
      <c r="I200">
        <v>0</v>
      </c>
      <c r="J200">
        <v>0</v>
      </c>
      <c r="K200">
        <v>120</v>
      </c>
      <c r="L200">
        <v>4.41</v>
      </c>
      <c r="M200">
        <v>529.20000000000005</v>
      </c>
    </row>
    <row r="201" spans="1:13" x14ac:dyDescent="0.3">
      <c r="A201" t="str">
        <v>10118C</v>
      </c>
      <c r="B201" t="str">
        <v>Partida</v>
      </c>
      <c r="C201" t="str">
        <v>m</v>
      </c>
      <c r="D201" t="str">
        <v>Cable multipolar RZ1-K 0,6/1 kV, 4x4 mm2, Cu</v>
      </c>
      <c r="E201">
        <v>0</v>
      </c>
      <c r="F201">
        <v>0</v>
      </c>
      <c r="G201">
        <v>0</v>
      </c>
      <c r="H201">
        <v>0</v>
      </c>
      <c r="I201">
        <v>0</v>
      </c>
      <c r="J201">
        <v>0</v>
      </c>
      <c r="K201">
        <v>70</v>
      </c>
      <c r="L201">
        <v>5.71</v>
      </c>
      <c r="M201">
        <v>399.7</v>
      </c>
    </row>
    <row r="202" spans="1:13" x14ac:dyDescent="0.3">
      <c r="A202" t="str">
        <v>10118</v>
      </c>
      <c r="B202" t="str">
        <v>Partida</v>
      </c>
      <c r="C202" t="str">
        <v>m</v>
      </c>
      <c r="D202" t="str">
        <v>Cable multipolar RZ1-K 0,6/1 kV, 4x6 mm2, Cu</v>
      </c>
      <c r="E202">
        <v>0</v>
      </c>
      <c r="F202">
        <v>0</v>
      </c>
      <c r="G202">
        <v>0</v>
      </c>
      <c r="H202">
        <v>0</v>
      </c>
      <c r="I202">
        <v>0</v>
      </c>
      <c r="J202">
        <v>0</v>
      </c>
      <c r="K202">
        <v>0</v>
      </c>
      <c r="L202">
        <v>0</v>
      </c>
      <c r="M202">
        <v>0</v>
      </c>
    </row>
    <row r="203" spans="1:13" x14ac:dyDescent="0.3">
      <c r="A203" t="str">
        <v>10119</v>
      </c>
      <c r="B203" t="str">
        <v>Partida</v>
      </c>
      <c r="C203" t="str">
        <v>m</v>
      </c>
      <c r="D203" t="str">
        <v>Cable multipolar RZ1-K 0,6/1 kV, 4x10 mm2, Cu</v>
      </c>
      <c r="E203">
        <v>0</v>
      </c>
      <c r="F203">
        <v>0</v>
      </c>
      <c r="G203">
        <v>0</v>
      </c>
      <c r="H203">
        <v>0</v>
      </c>
      <c r="I203">
        <v>0</v>
      </c>
      <c r="J203">
        <v>0</v>
      </c>
      <c r="K203">
        <v>40</v>
      </c>
      <c r="L203">
        <v>15.03</v>
      </c>
      <c r="M203">
        <v>601.20000000000005</v>
      </c>
    </row>
    <row r="204" spans="1:13" x14ac:dyDescent="0.3">
      <c r="A204" t="str">
        <v>10120</v>
      </c>
      <c r="B204" t="str">
        <v>Partida</v>
      </c>
      <c r="C204" t="str">
        <v>m</v>
      </c>
      <c r="D204" t="str">
        <v>Cable multipolar RZ1-K 0,6/1 kV, 4x16 mm2, Cu</v>
      </c>
      <c r="E204">
        <v>0</v>
      </c>
      <c r="F204">
        <v>0</v>
      </c>
      <c r="G204">
        <v>0</v>
      </c>
      <c r="H204">
        <v>0</v>
      </c>
      <c r="I204">
        <v>0</v>
      </c>
      <c r="J204">
        <v>0</v>
      </c>
      <c r="K204">
        <v>0</v>
      </c>
      <c r="L204">
        <v>0</v>
      </c>
      <c r="M204">
        <v>0</v>
      </c>
    </row>
    <row r="205" spans="1:13" x14ac:dyDescent="0.3">
      <c r="A205" t="str">
        <v>10104</v>
      </c>
      <c r="B205" t="str">
        <v>Partida</v>
      </c>
      <c r="C205" t="str">
        <v>m</v>
      </c>
      <c r="D205" t="str">
        <v>Conductor de tierra cobre desnudo 25 mm²</v>
      </c>
      <c r="E205">
        <v>0</v>
      </c>
      <c r="F205">
        <v>0</v>
      </c>
      <c r="G205">
        <v>0</v>
      </c>
      <c r="H205">
        <v>0</v>
      </c>
      <c r="I205">
        <v>0</v>
      </c>
      <c r="J205">
        <v>0</v>
      </c>
      <c r="K205">
        <v>182</v>
      </c>
      <c r="L205">
        <v>6.26</v>
      </c>
      <c r="M205">
        <v>1139.32</v>
      </c>
    </row>
    <row r="206" spans="1:13" x14ac:dyDescent="0.3">
      <c r="A206" t="str">
        <v>1046B010</v>
      </c>
      <c r="B206" t="str">
        <v>Partida</v>
      </c>
      <c r="C206" t="str">
        <v>u</v>
      </c>
      <c r="D206" t="str">
        <v>Toma de datos RJ45</v>
      </c>
      <c r="E206">
        <v>0</v>
      </c>
      <c r="F206">
        <v>0</v>
      </c>
      <c r="G206">
        <v>0</v>
      </c>
      <c r="H206">
        <v>0</v>
      </c>
      <c r="I206">
        <v>0</v>
      </c>
      <c r="J206">
        <v>0</v>
      </c>
      <c r="K206">
        <v>23</v>
      </c>
      <c r="L206">
        <v>26.97</v>
      </c>
      <c r="M206">
        <v>620.30999999999995</v>
      </c>
    </row>
    <row r="207" spans="1:13" x14ac:dyDescent="0.3">
      <c r="A207" t="str">
        <v>1046A10A</v>
      </c>
      <c r="B207" t="str">
        <v>Partida</v>
      </c>
      <c r="C207" t="str">
        <v>u</v>
      </c>
      <c r="D207" t="str">
        <v>Toma de corriente 16 A</v>
      </c>
      <c r="E207">
        <v>0</v>
      </c>
      <c r="F207">
        <v>0</v>
      </c>
      <c r="G207">
        <v>0</v>
      </c>
      <c r="H207">
        <v>0</v>
      </c>
      <c r="I207">
        <v>0</v>
      </c>
      <c r="J207">
        <v>0</v>
      </c>
      <c r="K207">
        <v>42</v>
      </c>
      <c r="L207">
        <v>29.81</v>
      </c>
      <c r="M207">
        <v>1252.02</v>
      </c>
    </row>
    <row r="208" spans="1:13" x14ac:dyDescent="0.3">
      <c r="A208" t="str">
        <v>1046A10B</v>
      </c>
      <c r="B208" t="str">
        <v>Partida</v>
      </c>
      <c r="C208" t="str">
        <v>u</v>
      </c>
      <c r="D208" t="str">
        <v>Toma de corriente empotrada 16 A</v>
      </c>
      <c r="E208">
        <v>0</v>
      </c>
      <c r="F208">
        <v>0</v>
      </c>
      <c r="G208">
        <v>0</v>
      </c>
      <c r="H208">
        <v>0</v>
      </c>
      <c r="I208">
        <v>0</v>
      </c>
      <c r="J208">
        <v>0</v>
      </c>
      <c r="K208">
        <v>14</v>
      </c>
      <c r="L208">
        <v>29.81</v>
      </c>
      <c r="M208">
        <v>417.34</v>
      </c>
    </row>
    <row r="209" spans="1:13" x14ac:dyDescent="0.3">
      <c r="A209" t="str">
        <v>1046A211A</v>
      </c>
      <c r="B209" t="str">
        <v>Partida</v>
      </c>
      <c r="C209" t="str">
        <v>u</v>
      </c>
      <c r="D209" t="str">
        <v>KIT Caja de 2 módulos para suelo (1xTC16A+1xRJ45)</v>
      </c>
      <c r="E209">
        <v>0</v>
      </c>
      <c r="F209">
        <v>0</v>
      </c>
      <c r="G209">
        <v>0</v>
      </c>
      <c r="H209">
        <v>0</v>
      </c>
      <c r="I209">
        <v>0</v>
      </c>
      <c r="J209">
        <v>0</v>
      </c>
      <c r="K209">
        <v>5</v>
      </c>
      <c r="L209">
        <v>86.63</v>
      </c>
      <c r="M209">
        <v>433.15</v>
      </c>
    </row>
    <row r="210" spans="1:13" x14ac:dyDescent="0.3">
      <c r="A210" t="str">
        <v>1046A642A</v>
      </c>
      <c r="B210" t="str">
        <v>Partida</v>
      </c>
      <c r="C210" t="str">
        <v>u</v>
      </c>
      <c r="D210" t="str">
        <v>KIT Caja de 6 módulos en paramento (4xTC16A+2xRJ45)</v>
      </c>
      <c r="E210">
        <v>0</v>
      </c>
      <c r="F210">
        <v>0</v>
      </c>
      <c r="G210">
        <v>0</v>
      </c>
      <c r="H210">
        <v>0</v>
      </c>
      <c r="I210">
        <v>0</v>
      </c>
      <c r="J210">
        <v>0</v>
      </c>
      <c r="K210">
        <v>3</v>
      </c>
      <c r="L210">
        <v>134.15</v>
      </c>
      <c r="M210">
        <v>402.45</v>
      </c>
    </row>
    <row r="211" spans="1:13" x14ac:dyDescent="0.3">
      <c r="A211" t="str">
        <v>101141A</v>
      </c>
      <c r="B211" t="str">
        <v>Partida</v>
      </c>
      <c r="C211" t="str">
        <v>m</v>
      </c>
      <c r="D211" t="str">
        <v>Bandeja portacables "INDUCANAL CLICK" 60x100mm GC</v>
      </c>
      <c r="E211">
        <v>0</v>
      </c>
      <c r="F211">
        <v>0</v>
      </c>
      <c r="G211">
        <v>0</v>
      </c>
      <c r="H211">
        <v>0</v>
      </c>
      <c r="I211">
        <v>0</v>
      </c>
      <c r="J211">
        <v>0</v>
      </c>
      <c r="K211">
        <v>42</v>
      </c>
      <c r="L211">
        <v>25.49</v>
      </c>
      <c r="M211">
        <v>1070.58</v>
      </c>
    </row>
    <row r="212" spans="1:13" x14ac:dyDescent="0.3">
      <c r="A212" t="str">
        <v>10114A</v>
      </c>
      <c r="B212" t="str">
        <v>Partida</v>
      </c>
      <c r="C212" t="str">
        <v>m</v>
      </c>
      <c r="D212" t="str">
        <v>Bandeja portacables "INDUCANAL CLICK" 60x200mm GC</v>
      </c>
      <c r="E212">
        <v>0</v>
      </c>
      <c r="F212">
        <v>0</v>
      </c>
      <c r="G212">
        <v>0</v>
      </c>
      <c r="H212">
        <v>0</v>
      </c>
      <c r="I212">
        <v>0</v>
      </c>
      <c r="J212">
        <v>0</v>
      </c>
      <c r="K212">
        <v>70</v>
      </c>
      <c r="L212">
        <v>33.340000000000003</v>
      </c>
      <c r="M212">
        <v>2333.8000000000002</v>
      </c>
    </row>
    <row r="213" spans="1:13" x14ac:dyDescent="0.3">
      <c r="A213" t="str">
        <v>101142A</v>
      </c>
      <c r="B213" t="str">
        <v>Partida</v>
      </c>
      <c r="C213" t="str">
        <v>m</v>
      </c>
      <c r="D213" t="str">
        <v>Bandeja portacables "INDUCANAL CLICK" 60x300mm GC</v>
      </c>
      <c r="E213">
        <v>0</v>
      </c>
      <c r="F213">
        <v>0</v>
      </c>
      <c r="G213">
        <v>0</v>
      </c>
      <c r="H213">
        <v>0</v>
      </c>
      <c r="I213">
        <v>0</v>
      </c>
      <c r="J213">
        <v>0</v>
      </c>
      <c r="K213">
        <v>50</v>
      </c>
      <c r="L213">
        <v>42.59</v>
      </c>
      <c r="M213">
        <v>2129.5</v>
      </c>
    </row>
    <row r="214" spans="1:13" x14ac:dyDescent="0.3">
      <c r="A214" t="str">
        <v>10316.2</v>
      </c>
      <c r="B214" t="str">
        <v>Partida</v>
      </c>
      <c r="C214" t="str">
        <v>u</v>
      </c>
      <c r="D214" t="str">
        <v>Latiguillo interconexión Fuerza / Datos</v>
      </c>
      <c r="E214">
        <v>0</v>
      </c>
      <c r="F214">
        <v>0</v>
      </c>
      <c r="G214">
        <v>0</v>
      </c>
      <c r="H214">
        <v>0</v>
      </c>
      <c r="I214">
        <v>0</v>
      </c>
      <c r="J214">
        <v>0</v>
      </c>
      <c r="K214">
        <v>6</v>
      </c>
      <c r="L214">
        <v>6.42</v>
      </c>
      <c r="M214">
        <v>38.520000000000003</v>
      </c>
    </row>
    <row r="215" spans="1:13" x14ac:dyDescent="0.3">
      <c r="A215" t="str">
        <v>10108</v>
      </c>
      <c r="B215" t="str">
        <v>Partida</v>
      </c>
      <c r="C215" t="str">
        <v>m</v>
      </c>
      <c r="D215" t="str">
        <v>Tubo PVC rígido 25 mm, superficie</v>
      </c>
      <c r="E215">
        <v>0</v>
      </c>
      <c r="F215">
        <v>0</v>
      </c>
      <c r="G215">
        <v>0</v>
      </c>
      <c r="H215">
        <v>0</v>
      </c>
      <c r="I215">
        <v>0</v>
      </c>
      <c r="J215">
        <v>0</v>
      </c>
      <c r="K215">
        <v>620</v>
      </c>
      <c r="L215">
        <v>3.6</v>
      </c>
      <c r="M215">
        <v>2232</v>
      </c>
    </row>
    <row r="216" spans="1:13" x14ac:dyDescent="0.3">
      <c r="A216" t="str">
        <v>10202</v>
      </c>
      <c r="B216" t="str">
        <v>Partida</v>
      </c>
      <c r="C216" t="str">
        <v>u</v>
      </c>
      <c r="D216" t="str">
        <v>Centralización de encendidos</v>
      </c>
      <c r="E216">
        <v>0</v>
      </c>
      <c r="F216">
        <v>0</v>
      </c>
      <c r="G216">
        <v>0</v>
      </c>
      <c r="H216">
        <v>0</v>
      </c>
      <c r="I216">
        <v>0</v>
      </c>
      <c r="J216">
        <v>0</v>
      </c>
      <c r="K216">
        <v>1</v>
      </c>
      <c r="L216">
        <v>243.73</v>
      </c>
      <c r="M216">
        <v>243.73</v>
      </c>
    </row>
    <row r="217" spans="1:13" x14ac:dyDescent="0.3">
      <c r="A217" t="str">
        <v>10201</v>
      </c>
      <c r="B217" t="str">
        <v>Partida</v>
      </c>
      <c r="C217" t="str">
        <v>u</v>
      </c>
      <c r="D217" t="str">
        <v>Plafón led redondo blanco I-TEC, Ref. 5550407</v>
      </c>
      <c r="E217">
        <v>0</v>
      </c>
      <c r="F217">
        <v>0</v>
      </c>
      <c r="G217">
        <v>0</v>
      </c>
      <c r="H217">
        <v>0</v>
      </c>
      <c r="I217">
        <v>0</v>
      </c>
      <c r="J217">
        <v>0</v>
      </c>
      <c r="K217">
        <v>52</v>
      </c>
      <c r="L217">
        <v>41.39</v>
      </c>
      <c r="M217">
        <v>2152.2800000000002</v>
      </c>
    </row>
    <row r="218" spans="1:13" x14ac:dyDescent="0.3">
      <c r="A218" t="str">
        <v>10203</v>
      </c>
      <c r="B218" t="str">
        <v>Partida</v>
      </c>
      <c r="C218" t="str">
        <v>u</v>
      </c>
      <c r="D218" t="str">
        <v>Regleta industrial Airfal Delta D0051L, led</v>
      </c>
      <c r="E218">
        <v>0</v>
      </c>
      <c r="F218">
        <v>0</v>
      </c>
      <c r="G218">
        <v>0</v>
      </c>
      <c r="H218">
        <v>0</v>
      </c>
      <c r="I218">
        <v>0</v>
      </c>
      <c r="J218">
        <v>0</v>
      </c>
      <c r="K218">
        <v>58</v>
      </c>
      <c r="L218">
        <v>55.9</v>
      </c>
      <c r="M218">
        <v>3242.2</v>
      </c>
    </row>
    <row r="219" spans="1:13" x14ac:dyDescent="0.3">
      <c r="A219" t="str">
        <v>10204</v>
      </c>
      <c r="B219" t="str">
        <v>Partida</v>
      </c>
      <c r="C219" t="str">
        <v>u</v>
      </c>
      <c r="D219" t="str">
        <v>Luminaria estanca Airfal Supra S0108L, led</v>
      </c>
      <c r="E219">
        <v>0</v>
      </c>
      <c r="F219">
        <v>0</v>
      </c>
      <c r="G219">
        <v>0</v>
      </c>
      <c r="H219">
        <v>0</v>
      </c>
      <c r="I219">
        <v>0</v>
      </c>
      <c r="J219">
        <v>0</v>
      </c>
      <c r="K219">
        <v>26</v>
      </c>
      <c r="L219">
        <v>39.57</v>
      </c>
      <c r="M219">
        <v>1028.82</v>
      </c>
    </row>
    <row r="220" spans="1:13" x14ac:dyDescent="0.3">
      <c r="A220" t="str">
        <v>10203A</v>
      </c>
      <c r="B220" t="str">
        <v>Partida</v>
      </c>
      <c r="C220" t="str">
        <v>u</v>
      </c>
      <c r="D220" t="str">
        <v>Regleta industrial Airfal Delta D0051L L=1534mm</v>
      </c>
      <c r="E220">
        <v>0</v>
      </c>
      <c r="F220">
        <v>0</v>
      </c>
      <c r="G220">
        <v>0</v>
      </c>
      <c r="H220">
        <v>0</v>
      </c>
      <c r="I220">
        <v>0</v>
      </c>
      <c r="J220">
        <v>0</v>
      </c>
      <c r="K220">
        <v>8</v>
      </c>
      <c r="L220">
        <v>47.41</v>
      </c>
      <c r="M220">
        <v>379.28</v>
      </c>
    </row>
    <row r="221" spans="1:13" x14ac:dyDescent="0.3">
      <c r="A221" t="str">
        <v>10203B</v>
      </c>
      <c r="B221" t="str">
        <v>Partida</v>
      </c>
      <c r="C221" t="str">
        <v>u</v>
      </c>
      <c r="D221" t="str">
        <v>Regleta industrial Airfal Delta D0050L L=1233mm</v>
      </c>
      <c r="E221">
        <v>0</v>
      </c>
      <c r="F221">
        <v>0</v>
      </c>
      <c r="G221">
        <v>0</v>
      </c>
      <c r="H221">
        <v>0</v>
      </c>
      <c r="I221">
        <v>0</v>
      </c>
      <c r="J221">
        <v>0</v>
      </c>
      <c r="K221">
        <v>22</v>
      </c>
      <c r="L221">
        <v>43.87</v>
      </c>
      <c r="M221">
        <v>965.14</v>
      </c>
    </row>
    <row r="222" spans="1:13" x14ac:dyDescent="0.3">
      <c r="A222" t="str">
        <v>10205</v>
      </c>
      <c r="B222" t="str">
        <v>Partida</v>
      </c>
      <c r="C222" t="str">
        <v>u</v>
      </c>
      <c r="D222" t="str">
        <v>Alumbrado emergencia 60 lúmenes</v>
      </c>
      <c r="E222">
        <v>0</v>
      </c>
      <c r="F222">
        <v>0</v>
      </c>
      <c r="G222">
        <v>0</v>
      </c>
      <c r="H222">
        <v>0</v>
      </c>
      <c r="I222">
        <v>0</v>
      </c>
      <c r="J222">
        <v>0</v>
      </c>
      <c r="K222">
        <v>3</v>
      </c>
      <c r="L222">
        <v>38.619999999999997</v>
      </c>
      <c r="M222">
        <v>115.86</v>
      </c>
    </row>
    <row r="223" spans="1:13" x14ac:dyDescent="0.3">
      <c r="A223" t="str">
        <v>10206</v>
      </c>
      <c r="B223" t="str">
        <v>Partida</v>
      </c>
      <c r="C223" t="str">
        <v>u</v>
      </c>
      <c r="D223" t="str">
        <v>Alumbrado emergencia 110 lúmenes</v>
      </c>
      <c r="E223">
        <v>0</v>
      </c>
      <c r="F223">
        <v>0</v>
      </c>
      <c r="G223">
        <v>0</v>
      </c>
      <c r="H223">
        <v>0</v>
      </c>
      <c r="I223">
        <v>0</v>
      </c>
      <c r="J223">
        <v>0</v>
      </c>
      <c r="K223">
        <v>35</v>
      </c>
      <c r="L223">
        <v>48.23</v>
      </c>
      <c r="M223">
        <v>1688.05</v>
      </c>
    </row>
    <row r="224" spans="1:13" x14ac:dyDescent="0.3">
      <c r="A224" t="str">
        <v>10205B</v>
      </c>
      <c r="B224" t="str">
        <v>Partida</v>
      </c>
      <c r="C224" t="str">
        <v>u</v>
      </c>
      <c r="D224" t="str">
        <v>Luminaria emergencia estanca 60 lúmenes</v>
      </c>
      <c r="E224">
        <v>0</v>
      </c>
      <c r="F224">
        <v>0</v>
      </c>
      <c r="G224">
        <v>0</v>
      </c>
      <c r="H224">
        <v>0</v>
      </c>
      <c r="I224">
        <v>0</v>
      </c>
      <c r="J224">
        <v>0</v>
      </c>
      <c r="K224">
        <v>7</v>
      </c>
      <c r="L224">
        <v>64.19</v>
      </c>
      <c r="M224">
        <v>449.33</v>
      </c>
    </row>
    <row r="225" spans="1:13" x14ac:dyDescent="0.3">
      <c r="A225" t="str">
        <v>10205BP1</v>
      </c>
      <c r="B225" t="str">
        <v>Partida</v>
      </c>
      <c r="C225" t="str">
        <v>u</v>
      </c>
      <c r="D225" t="str">
        <v>Luminaria emergencia permanente estanca 110 lúmenes</v>
      </c>
      <c r="E225">
        <v>0</v>
      </c>
      <c r="F225">
        <v>0</v>
      </c>
      <c r="G225">
        <v>0</v>
      </c>
      <c r="H225">
        <v>0</v>
      </c>
      <c r="I225">
        <v>0</v>
      </c>
      <c r="J225">
        <v>0</v>
      </c>
      <c r="K225">
        <v>7</v>
      </c>
      <c r="L225">
        <v>75.09</v>
      </c>
      <c r="M225">
        <v>525.63</v>
      </c>
    </row>
    <row r="226" spans="1:13" x14ac:dyDescent="0.3">
      <c r="A226" t="str">
        <v>10135</v>
      </c>
      <c r="B226" t="str">
        <v>Partida</v>
      </c>
      <c r="C226" t="str">
        <v>u</v>
      </c>
      <c r="D226" t="str">
        <v>Interruptor de superficie</v>
      </c>
      <c r="E226">
        <v>0</v>
      </c>
      <c r="F226">
        <v>0</v>
      </c>
      <c r="G226">
        <v>0</v>
      </c>
      <c r="H226">
        <v>0</v>
      </c>
      <c r="I226">
        <v>0</v>
      </c>
      <c r="J226">
        <v>0</v>
      </c>
      <c r="K226">
        <v>8</v>
      </c>
      <c r="L226">
        <v>31.05</v>
      </c>
      <c r="M226">
        <v>248.4</v>
      </c>
    </row>
    <row r="227" spans="1:13" x14ac:dyDescent="0.3">
      <c r="A227" t="str">
        <v>10208</v>
      </c>
      <c r="B227" t="str">
        <v>Partida</v>
      </c>
      <c r="C227" t="str">
        <v>u</v>
      </c>
      <c r="D227" t="str">
        <v>Detector de movimiento</v>
      </c>
      <c r="E227">
        <v>0</v>
      </c>
      <c r="F227">
        <v>0</v>
      </c>
      <c r="G227">
        <v>0</v>
      </c>
      <c r="H227">
        <v>0</v>
      </c>
      <c r="I227">
        <v>0</v>
      </c>
      <c r="J227">
        <v>0</v>
      </c>
      <c r="K227">
        <v>1</v>
      </c>
      <c r="L227">
        <v>80.739999999999995</v>
      </c>
      <c r="M227">
        <v>80.739999999999995</v>
      </c>
    </row>
    <row r="228" spans="1:13" x14ac:dyDescent="0.3">
      <c r="A228" t="str">
        <v>PN_TIRALED</v>
      </c>
      <c r="B228" t="str">
        <v>Partida</v>
      </c>
      <c r="C228" t="str">
        <v>ml</v>
      </c>
      <c r="D228" t="str">
        <v>Tira led IP65 en perfil U para exterior</v>
      </c>
      <c r="E228">
        <v>0</v>
      </c>
      <c r="F228">
        <v>0</v>
      </c>
      <c r="G228">
        <v>0</v>
      </c>
      <c r="H228">
        <v>0</v>
      </c>
      <c r="I228">
        <v>0</v>
      </c>
      <c r="J228">
        <v>0</v>
      </c>
      <c r="K228">
        <v>18</v>
      </c>
      <c r="L228">
        <v>46.15</v>
      </c>
      <c r="M228">
        <v>830.7</v>
      </c>
    </row>
    <row r="229" spans="1:13" x14ac:dyDescent="0.3">
      <c r="A229" t="str">
        <v>10301</v>
      </c>
      <c r="B229" t="str">
        <v>Partida</v>
      </c>
      <c r="C229" t="str">
        <v>pa</v>
      </c>
      <c r="D229" t="str">
        <v>Acometida Telecomunicaciones</v>
      </c>
      <c r="E229">
        <v>0</v>
      </c>
      <c r="F229">
        <v>0</v>
      </c>
      <c r="G229">
        <v>0</v>
      </c>
      <c r="H229">
        <v>0</v>
      </c>
      <c r="I229">
        <v>0</v>
      </c>
      <c r="J229">
        <v>0</v>
      </c>
      <c r="K229">
        <v>1</v>
      </c>
      <c r="L229">
        <v>313.82</v>
      </c>
      <c r="M229">
        <v>313.82</v>
      </c>
    </row>
    <row r="230" spans="1:13" x14ac:dyDescent="0.3">
      <c r="A230" t="str">
        <v>10315</v>
      </c>
      <c r="B230" t="str">
        <v>Partida</v>
      </c>
      <c r="C230" t="str">
        <v>m</v>
      </c>
      <c r="D230" t="str">
        <v>Cable rígido U/UTP 4 pares trenzados Cu</v>
      </c>
      <c r="E230">
        <v>0</v>
      </c>
      <c r="F230">
        <v>0</v>
      </c>
      <c r="G230">
        <v>0</v>
      </c>
      <c r="H230">
        <v>0</v>
      </c>
      <c r="I230">
        <v>0</v>
      </c>
      <c r="J230">
        <v>0</v>
      </c>
      <c r="K230">
        <v>320</v>
      </c>
      <c r="L230">
        <v>3.11</v>
      </c>
      <c r="M230">
        <v>995.2</v>
      </c>
    </row>
    <row r="231" spans="1:13" x14ac:dyDescent="0.3">
      <c r="A231" t="str">
        <v>10317C</v>
      </c>
      <c r="B231" t="str">
        <v>Partida</v>
      </c>
      <c r="C231" t="str">
        <v>u</v>
      </c>
      <c r="D231" t="str">
        <v>Armario rack de telecomunicaciones U26</v>
      </c>
      <c r="E231">
        <v>0</v>
      </c>
      <c r="F231">
        <v>0</v>
      </c>
      <c r="G231">
        <v>0</v>
      </c>
      <c r="H231">
        <v>0</v>
      </c>
      <c r="I231">
        <v>0</v>
      </c>
      <c r="J231">
        <v>0</v>
      </c>
      <c r="K231">
        <v>1</v>
      </c>
      <c r="L231">
        <v>863.29</v>
      </c>
      <c r="M231">
        <v>863.29</v>
      </c>
    </row>
    <row r="232" spans="1:13" x14ac:dyDescent="0.3">
      <c r="A232" t="str">
        <v>103211</v>
      </c>
      <c r="B232" t="str">
        <v>Partida</v>
      </c>
      <c r="C232" t="str">
        <v>u</v>
      </c>
      <c r="D232" t="str">
        <v>Preinstalación control de acceso</v>
      </c>
      <c r="E232">
        <v>0</v>
      </c>
      <c r="F232">
        <v>0</v>
      </c>
      <c r="G232">
        <v>0</v>
      </c>
      <c r="H232">
        <v>0</v>
      </c>
      <c r="I232">
        <v>0</v>
      </c>
      <c r="J232">
        <v>0</v>
      </c>
      <c r="K232">
        <v>1</v>
      </c>
      <c r="L232">
        <v>137.85</v>
      </c>
      <c r="M232">
        <v>137.85</v>
      </c>
    </row>
    <row r="233" spans="1:13" x14ac:dyDescent="0.3">
      <c r="A233" t="str">
        <v>103212</v>
      </c>
      <c r="B233" t="str">
        <v>Partida</v>
      </c>
      <c r="C233" t="str">
        <v>u</v>
      </c>
      <c r="D233" t="str">
        <v>Preinstalación tornos de acceso</v>
      </c>
      <c r="E233">
        <v>0</v>
      </c>
      <c r="F233">
        <v>0</v>
      </c>
      <c r="G233">
        <v>0</v>
      </c>
      <c r="H233">
        <v>0</v>
      </c>
      <c r="I233">
        <v>0</v>
      </c>
      <c r="J233">
        <v>0</v>
      </c>
      <c r="K233">
        <v>3</v>
      </c>
      <c r="L233">
        <v>152.78</v>
      </c>
      <c r="M233">
        <v>458.34</v>
      </c>
    </row>
    <row r="234" spans="1:13" x14ac:dyDescent="0.3">
      <c r="A234" t="str">
        <v>07.04.04</v>
      </c>
      <c r="B234" t="str">
        <v>Partida</v>
      </c>
      <c r="C234" t="str">
        <v>u</v>
      </c>
      <c r="D234" t="str">
        <v>Registro enlace 450x450x120 mm.</v>
      </c>
      <c r="E234">
        <v>0</v>
      </c>
      <c r="F234">
        <v>0</v>
      </c>
      <c r="G234">
        <v>0</v>
      </c>
      <c r="H234">
        <v>0</v>
      </c>
      <c r="I234">
        <v>0</v>
      </c>
      <c r="J234">
        <v>0</v>
      </c>
      <c r="K234">
        <v>1</v>
      </c>
      <c r="L234">
        <v>99.84</v>
      </c>
      <c r="M234">
        <v>99.84</v>
      </c>
    </row>
    <row r="235" spans="1:13" x14ac:dyDescent="0.3">
      <c r="A235" t="str">
        <v>10150</v>
      </c>
      <c r="B235" t="str">
        <v>Partida</v>
      </c>
      <c r="C235" t="str">
        <v>u</v>
      </c>
      <c r="D235" t="str">
        <v>Recibido de torniquetes y portillos de control de acceso</v>
      </c>
      <c r="E235">
        <v>0</v>
      </c>
      <c r="F235">
        <v>0</v>
      </c>
      <c r="G235">
        <v>0</v>
      </c>
      <c r="H235">
        <v>0</v>
      </c>
      <c r="I235">
        <v>0</v>
      </c>
      <c r="J235">
        <v>0</v>
      </c>
      <c r="K235">
        <v>1</v>
      </c>
      <c r="L235">
        <v>149.06</v>
      </c>
      <c r="M235">
        <v>149.06</v>
      </c>
    </row>
    <row r="236" spans="1:13" x14ac:dyDescent="0.3">
      <c r="A236" t="str">
        <v>EXT021</v>
      </c>
      <c r="B236" t="str">
        <v>Partida</v>
      </c>
      <c r="C236" t="str">
        <v>m</v>
      </c>
      <c r="D236" t="str">
        <v>Circuito interior con cable libre de oxígeno 2x1,5mm2</v>
      </c>
      <c r="E236">
        <v>0</v>
      </c>
      <c r="F236">
        <v>0</v>
      </c>
      <c r="G236">
        <v>0</v>
      </c>
      <c r="H236">
        <v>0</v>
      </c>
      <c r="I236">
        <v>0</v>
      </c>
      <c r="J236">
        <v>0</v>
      </c>
      <c r="K236">
        <v>640</v>
      </c>
      <c r="L236">
        <v>2.88</v>
      </c>
      <c r="M236">
        <v>1843.2</v>
      </c>
    </row>
    <row r="237" spans="1:13" x14ac:dyDescent="0.3">
      <c r="A237" t="str">
        <v>EXT021B</v>
      </c>
      <c r="B237" t="str">
        <v>Partida</v>
      </c>
      <c r="C237" t="str">
        <v>m</v>
      </c>
      <c r="D237" t="str">
        <v>Circuito interior con cable libre de oxígeno 2x2,5mm2</v>
      </c>
      <c r="E237">
        <v>0</v>
      </c>
      <c r="F237">
        <v>0</v>
      </c>
      <c r="G237">
        <v>0</v>
      </c>
      <c r="H237">
        <v>0</v>
      </c>
      <c r="I237">
        <v>0</v>
      </c>
      <c r="J237">
        <v>0</v>
      </c>
      <c r="K237">
        <v>220</v>
      </c>
      <c r="L237">
        <v>4.63</v>
      </c>
      <c r="M237">
        <v>1018.6</v>
      </c>
    </row>
    <row r="238" spans="1:13" x14ac:dyDescent="0.3">
      <c r="A238" t="str">
        <v>EXT022</v>
      </c>
      <c r="B238" t="str">
        <v>Partida</v>
      </c>
      <c r="C238" t="str">
        <v>m</v>
      </c>
      <c r="D238" t="str">
        <v>Conducto PVC Flexible de 20mm</v>
      </c>
      <c r="E238">
        <v>0</v>
      </c>
      <c r="F238">
        <v>0</v>
      </c>
      <c r="G238">
        <v>0</v>
      </c>
      <c r="H238">
        <v>0</v>
      </c>
      <c r="I238">
        <v>0</v>
      </c>
      <c r="J238">
        <v>0</v>
      </c>
      <c r="K238">
        <v>480</v>
      </c>
      <c r="L238">
        <v>1.57</v>
      </c>
      <c r="M238">
        <v>753.6</v>
      </c>
    </row>
    <row r="239" spans="1:13" x14ac:dyDescent="0.3">
      <c r="A239" t="str">
        <v>02.06.06</v>
      </c>
      <c r="B239" t="str">
        <v>Partida</v>
      </c>
      <c r="C239" t="str">
        <v>m</v>
      </c>
      <c r="D239" t="str">
        <v>Tubo corrugado Diam 25mm</v>
      </c>
      <c r="E239">
        <v>0</v>
      </c>
      <c r="F239">
        <v>0</v>
      </c>
      <c r="G239">
        <v>0</v>
      </c>
      <c r="H239">
        <v>0</v>
      </c>
      <c r="I239">
        <v>0</v>
      </c>
      <c r="J239">
        <v>0</v>
      </c>
      <c r="K239">
        <v>440</v>
      </c>
      <c r="L239">
        <v>1.28</v>
      </c>
      <c r="M239">
        <v>563.20000000000005</v>
      </c>
    </row>
    <row r="240" spans="1:13" x14ac:dyDescent="0.3">
      <c r="A240" t="str">
        <v>02.06.08</v>
      </c>
      <c r="B240" t="str">
        <v>Partida</v>
      </c>
      <c r="C240" t="str">
        <v>m</v>
      </c>
      <c r="D240" t="str">
        <v>Tubo corrugado Diam 35mm</v>
      </c>
      <c r="E240">
        <v>0</v>
      </c>
      <c r="F240">
        <v>0</v>
      </c>
      <c r="G240">
        <v>0</v>
      </c>
      <c r="H240">
        <v>0</v>
      </c>
      <c r="I240">
        <v>0</v>
      </c>
      <c r="J240">
        <v>0</v>
      </c>
      <c r="K240">
        <v>200</v>
      </c>
      <c r="L240">
        <v>1.53</v>
      </c>
      <c r="M240">
        <v>306</v>
      </c>
    </row>
    <row r="241" spans="1:13" x14ac:dyDescent="0.3">
      <c r="A241" t="str">
        <v>02.06.07</v>
      </c>
      <c r="B241" t="str">
        <v>Partida</v>
      </c>
      <c r="C241" t="str">
        <v>m</v>
      </c>
      <c r="D241" t="str">
        <v>Tubo rígido PVC Diam 25mm</v>
      </c>
      <c r="E241">
        <v>0</v>
      </c>
      <c r="F241">
        <v>0</v>
      </c>
      <c r="G241">
        <v>0</v>
      </c>
      <c r="H241">
        <v>0</v>
      </c>
      <c r="I241">
        <v>0</v>
      </c>
      <c r="J241">
        <v>0</v>
      </c>
      <c r="K241">
        <v>200</v>
      </c>
      <c r="L241">
        <v>3.43</v>
      </c>
      <c r="M241">
        <v>686</v>
      </c>
    </row>
    <row r="242" spans="1:13" x14ac:dyDescent="0.3">
      <c r="A242" t="str">
        <v>11000A</v>
      </c>
      <c r="B242" t="str">
        <v>Partida</v>
      </c>
      <c r="C242" t="str">
        <v>u</v>
      </c>
      <c r="D242" t="str">
        <v>Certificación de instalación de climatización</v>
      </c>
      <c r="E242">
        <v>0</v>
      </c>
      <c r="F242">
        <v>0</v>
      </c>
      <c r="G242">
        <v>0</v>
      </c>
      <c r="H242">
        <v>0</v>
      </c>
      <c r="I242">
        <v>0</v>
      </c>
      <c r="J242">
        <v>0</v>
      </c>
      <c r="K242">
        <v>1</v>
      </c>
      <c r="L242">
        <v>434.75</v>
      </c>
      <c r="M242">
        <v>434.75</v>
      </c>
    </row>
    <row r="243" spans="1:13" x14ac:dyDescent="0.3">
      <c r="A243" t="str">
        <v>HTCH RASC4</v>
      </c>
      <c r="B243" t="str">
        <v>Partida</v>
      </c>
      <c r="C243" t="str">
        <v>u</v>
      </c>
      <c r="D243" t="str">
        <v>Unidad exterior centrífuga HITACHI  RASC-4HNPE</v>
      </c>
      <c r="E243">
        <v>0</v>
      </c>
      <c r="F243">
        <v>0</v>
      </c>
      <c r="G243">
        <v>0</v>
      </c>
      <c r="H243">
        <v>0</v>
      </c>
      <c r="I243">
        <v>0</v>
      </c>
      <c r="J243">
        <v>0</v>
      </c>
      <c r="K243">
        <v>1</v>
      </c>
      <c r="L243">
        <v>9240.2800000000007</v>
      </c>
      <c r="M243">
        <v>9240.2800000000007</v>
      </c>
    </row>
    <row r="244" spans="1:13" x14ac:dyDescent="0.3">
      <c r="A244" t="str">
        <v>HTCH RASC5</v>
      </c>
      <c r="B244" t="str">
        <v>Partida</v>
      </c>
      <c r="C244" t="str">
        <v>u</v>
      </c>
      <c r="D244" t="str">
        <v>Unidad exterior centrífuga HITACHI  RASC-5HNPE</v>
      </c>
      <c r="E244">
        <v>0</v>
      </c>
      <c r="F244">
        <v>0</v>
      </c>
      <c r="G244">
        <v>0</v>
      </c>
      <c r="H244">
        <v>0</v>
      </c>
      <c r="I244">
        <v>0</v>
      </c>
      <c r="J244">
        <v>0</v>
      </c>
      <c r="K244">
        <v>1</v>
      </c>
      <c r="L244">
        <v>10003.09</v>
      </c>
      <c r="M244">
        <v>10003.09</v>
      </c>
    </row>
    <row r="245" spans="1:13" x14ac:dyDescent="0.3">
      <c r="A245" t="str">
        <v>HTCH RASC6</v>
      </c>
      <c r="B245" t="str">
        <v>Partida</v>
      </c>
      <c r="C245" t="str">
        <v>u</v>
      </c>
      <c r="D245" t="str">
        <v>Unidad exterior centrífuga HITACHI  RASC-6HNPE</v>
      </c>
      <c r="E245">
        <v>0</v>
      </c>
      <c r="F245">
        <v>0</v>
      </c>
      <c r="G245">
        <v>0</v>
      </c>
      <c r="H245">
        <v>0</v>
      </c>
      <c r="I245">
        <v>0</v>
      </c>
      <c r="J245">
        <v>0</v>
      </c>
      <c r="K245">
        <v>5</v>
      </c>
      <c r="L245">
        <v>10572.27</v>
      </c>
      <c r="M245">
        <v>52861.35</v>
      </c>
    </row>
    <row r="246" spans="1:13" x14ac:dyDescent="0.3">
      <c r="A246" t="str">
        <v>RCI-1.5FSR</v>
      </c>
      <c r="B246" t="str">
        <v>Partida</v>
      </c>
      <c r="C246" t="str">
        <v>u</v>
      </c>
      <c r="D246" t="str">
        <v>Unidad interior tipo Casette HITACHI RCI-1.5FSR</v>
      </c>
      <c r="E246">
        <v>0</v>
      </c>
      <c r="F246">
        <v>0</v>
      </c>
      <c r="G246">
        <v>0</v>
      </c>
      <c r="H246">
        <v>0</v>
      </c>
      <c r="I246">
        <v>0</v>
      </c>
      <c r="J246">
        <v>0</v>
      </c>
      <c r="K246">
        <v>3</v>
      </c>
      <c r="L246">
        <v>1444.59</v>
      </c>
      <c r="M246">
        <v>4333.7700000000004</v>
      </c>
    </row>
    <row r="247" spans="1:13" x14ac:dyDescent="0.3">
      <c r="A247" t="str">
        <v>RCI-2.0FSR</v>
      </c>
      <c r="B247" t="str">
        <v>Partida</v>
      </c>
      <c r="C247" t="str">
        <v>u</v>
      </c>
      <c r="D247" t="str">
        <v>Unidad interior tipo Casette HITACHI RCI-2.0FSR</v>
      </c>
      <c r="E247">
        <v>0</v>
      </c>
      <c r="F247">
        <v>0</v>
      </c>
      <c r="G247">
        <v>0</v>
      </c>
      <c r="H247">
        <v>0</v>
      </c>
      <c r="I247">
        <v>0</v>
      </c>
      <c r="J247">
        <v>0</v>
      </c>
      <c r="K247">
        <v>3</v>
      </c>
      <c r="L247">
        <v>1553.89</v>
      </c>
      <c r="M247">
        <v>4661.67</v>
      </c>
    </row>
    <row r="248" spans="1:13" x14ac:dyDescent="0.3">
      <c r="A248" t="str">
        <v>RCI-3.0FSR</v>
      </c>
      <c r="B248" t="str">
        <v>Partida</v>
      </c>
      <c r="C248" t="str">
        <v>u</v>
      </c>
      <c r="D248" t="str">
        <v>Unidad interior tipo Casette HITACHI RCI-3.0FSR</v>
      </c>
      <c r="E248">
        <v>0</v>
      </c>
      <c r="F248">
        <v>0</v>
      </c>
      <c r="G248">
        <v>0</v>
      </c>
      <c r="H248">
        <v>0</v>
      </c>
      <c r="I248">
        <v>0</v>
      </c>
      <c r="J248">
        <v>0</v>
      </c>
      <c r="K248">
        <v>9</v>
      </c>
      <c r="L248">
        <v>1681.93</v>
      </c>
      <c r="M248">
        <v>15137.37</v>
      </c>
    </row>
    <row r="249" spans="1:13" x14ac:dyDescent="0.3">
      <c r="A249" t="str">
        <v>HTCH RPK1</v>
      </c>
      <c r="B249" t="str">
        <v>Partida</v>
      </c>
      <c r="C249" t="str">
        <v>u</v>
      </c>
      <c r="D249" t="str">
        <v>Unidad interior tipo mural RPK-1.0FSRM</v>
      </c>
      <c r="E249">
        <v>0</v>
      </c>
      <c r="F249">
        <v>0</v>
      </c>
      <c r="G249">
        <v>0</v>
      </c>
      <c r="H249">
        <v>0</v>
      </c>
      <c r="I249">
        <v>0</v>
      </c>
      <c r="J249">
        <v>0</v>
      </c>
      <c r="K249">
        <v>2</v>
      </c>
      <c r="L249">
        <v>1306.74</v>
      </c>
      <c r="M249">
        <v>2613.48</v>
      </c>
    </row>
    <row r="250" spans="1:13" x14ac:dyDescent="0.3">
      <c r="A250" t="str">
        <v>PN PSC A32MN</v>
      </c>
      <c r="B250" t="str">
        <v>Partida</v>
      </c>
      <c r="C250" t="str">
        <v>u</v>
      </c>
      <c r="D250" t="str">
        <v>Pantalla táctil de 5" sistema centralizado, modelo PSC-A32MN</v>
      </c>
      <c r="E250">
        <v>0</v>
      </c>
      <c r="F250">
        <v>0</v>
      </c>
      <c r="G250">
        <v>0</v>
      </c>
      <c r="H250">
        <v>0</v>
      </c>
      <c r="I250">
        <v>0</v>
      </c>
      <c r="J250">
        <v>0</v>
      </c>
      <c r="K250">
        <v>1</v>
      </c>
      <c r="L250">
        <v>2309.08</v>
      </c>
      <c r="M250">
        <v>2309.08</v>
      </c>
    </row>
    <row r="251" spans="1:13" x14ac:dyDescent="0.3">
      <c r="A251" t="str">
        <v>11160</v>
      </c>
      <c r="B251" t="str">
        <v>Partida</v>
      </c>
      <c r="C251" t="str">
        <v>kg</v>
      </c>
      <c r="D251" t="str">
        <v>Carga de gas refrigerante R-410A</v>
      </c>
      <c r="E251">
        <v>0</v>
      </c>
      <c r="F251">
        <v>0</v>
      </c>
      <c r="G251">
        <v>0</v>
      </c>
      <c r="H251">
        <v>0</v>
      </c>
      <c r="I251">
        <v>0</v>
      </c>
      <c r="J251">
        <v>0</v>
      </c>
      <c r="K251">
        <v>18</v>
      </c>
      <c r="L251">
        <v>156.05000000000001</v>
      </c>
      <c r="M251">
        <v>2808.9</v>
      </c>
    </row>
    <row r="252" spans="1:13" x14ac:dyDescent="0.3">
      <c r="A252" t="str">
        <v>111025</v>
      </c>
      <c r="B252" t="str">
        <v>Partida</v>
      </c>
      <c r="C252" t="str">
        <v>u</v>
      </c>
      <c r="D252" t="str">
        <v>Puesta en marcha</v>
      </c>
      <c r="E252">
        <v>0</v>
      </c>
      <c r="F252">
        <v>0</v>
      </c>
      <c r="G252">
        <v>0</v>
      </c>
      <c r="H252">
        <v>0</v>
      </c>
      <c r="I252">
        <v>0</v>
      </c>
      <c r="J252">
        <v>0</v>
      </c>
      <c r="K252">
        <v>1</v>
      </c>
      <c r="L252">
        <v>621.07000000000005</v>
      </c>
      <c r="M252">
        <v>621.07000000000005</v>
      </c>
    </row>
    <row r="253" spans="1:13" x14ac:dyDescent="0.3">
      <c r="A253" t="str">
        <v>111912B</v>
      </c>
      <c r="B253" t="str">
        <v>Partida</v>
      </c>
      <c r="C253" t="str">
        <v>u</v>
      </c>
      <c r="D253" t="str">
        <v>Bomba de condensados SAUERMANN</v>
      </c>
      <c r="E253">
        <v>0</v>
      </c>
      <c r="F253">
        <v>0</v>
      </c>
      <c r="G253">
        <v>0</v>
      </c>
      <c r="H253">
        <v>0</v>
      </c>
      <c r="I253">
        <v>0</v>
      </c>
      <c r="J253">
        <v>0</v>
      </c>
      <c r="K253">
        <v>9</v>
      </c>
      <c r="L253">
        <v>132.69</v>
      </c>
      <c r="M253">
        <v>1194.21</v>
      </c>
    </row>
    <row r="254" spans="1:13" x14ac:dyDescent="0.3">
      <c r="A254" t="str">
        <v>11052</v>
      </c>
      <c r="B254" t="str">
        <v>Partida</v>
      </c>
      <c r="C254" t="str">
        <v>m</v>
      </c>
      <c r="D254" t="str">
        <v>Cable bus de comunicaciones</v>
      </c>
      <c r="E254">
        <v>0</v>
      </c>
      <c r="F254">
        <v>0</v>
      </c>
      <c r="G254">
        <v>0</v>
      </c>
      <c r="H254">
        <v>0</v>
      </c>
      <c r="I254">
        <v>0</v>
      </c>
      <c r="J254">
        <v>0</v>
      </c>
      <c r="K254">
        <v>1400</v>
      </c>
      <c r="L254">
        <v>3.02</v>
      </c>
      <c r="M254">
        <v>4228</v>
      </c>
    </row>
    <row r="255" spans="1:13" x14ac:dyDescent="0.3">
      <c r="A255" t="str">
        <v>11123625</v>
      </c>
      <c r="B255" t="str">
        <v>Partida</v>
      </c>
      <c r="C255" t="str">
        <v>u</v>
      </c>
      <c r="D255" t="str">
        <v>Detector sensor CO2</v>
      </c>
      <c r="E255">
        <v>0</v>
      </c>
      <c r="F255">
        <v>0</v>
      </c>
      <c r="G255">
        <v>0</v>
      </c>
      <c r="H255">
        <v>0</v>
      </c>
      <c r="I255">
        <v>0</v>
      </c>
      <c r="J255">
        <v>0</v>
      </c>
      <c r="K255">
        <v>2</v>
      </c>
      <c r="L255">
        <v>602.34</v>
      </c>
      <c r="M255">
        <v>1204.68</v>
      </c>
    </row>
    <row r="256" spans="1:13" x14ac:dyDescent="0.3">
      <c r="A256" t="str">
        <v>PN004.1</v>
      </c>
      <c r="B256" t="str">
        <v>Partida</v>
      </c>
      <c r="C256" t="str">
        <v>u</v>
      </c>
      <c r="D256" t="str">
        <v>Ventilador helicocentrígugo S&amp;P o SODECA 125 mm</v>
      </c>
      <c r="E256">
        <v>0</v>
      </c>
      <c r="F256">
        <v>0</v>
      </c>
      <c r="G256">
        <v>0</v>
      </c>
      <c r="H256">
        <v>0</v>
      </c>
      <c r="I256">
        <v>0</v>
      </c>
      <c r="J256">
        <v>0</v>
      </c>
      <c r="K256">
        <v>2</v>
      </c>
      <c r="L256">
        <v>332.93</v>
      </c>
      <c r="M256">
        <v>665.86</v>
      </c>
    </row>
    <row r="257" spans="1:13" x14ac:dyDescent="0.3">
      <c r="A257" t="str">
        <v>PN004.2</v>
      </c>
      <c r="B257" t="str">
        <v>Partida</v>
      </c>
      <c r="C257" t="str">
        <v>u</v>
      </c>
      <c r="D257" t="str">
        <v>Ventilador helicocentrígugo S&amp;P o SODECA 90 mm</v>
      </c>
      <c r="E257">
        <v>0</v>
      </c>
      <c r="F257">
        <v>0</v>
      </c>
      <c r="G257">
        <v>0</v>
      </c>
      <c r="H257">
        <v>0</v>
      </c>
      <c r="I257">
        <v>0</v>
      </c>
      <c r="J257">
        <v>0</v>
      </c>
      <c r="K257">
        <v>2</v>
      </c>
      <c r="L257">
        <v>238.39</v>
      </c>
      <c r="M257">
        <v>476.78</v>
      </c>
    </row>
    <row r="258" spans="1:13" x14ac:dyDescent="0.3">
      <c r="A258" t="str">
        <v>11185</v>
      </c>
      <c r="B258" t="str">
        <v>Partida</v>
      </c>
      <c r="C258" t="str">
        <v>u</v>
      </c>
      <c r="D258" t="str">
        <v>Emisor eléctrico 2000 W</v>
      </c>
      <c r="E258">
        <v>0</v>
      </c>
      <c r="F258">
        <v>0</v>
      </c>
      <c r="G258">
        <v>0</v>
      </c>
      <c r="H258">
        <v>0</v>
      </c>
      <c r="I258">
        <v>0</v>
      </c>
      <c r="J258">
        <v>0</v>
      </c>
      <c r="K258">
        <v>0</v>
      </c>
      <c r="L258">
        <v>0</v>
      </c>
      <c r="M258">
        <v>0</v>
      </c>
    </row>
    <row r="259" spans="1:13" x14ac:dyDescent="0.3">
      <c r="A259" t="str">
        <v>11PAP160KA3EB</v>
      </c>
      <c r="B259" t="str">
        <v>Partida</v>
      </c>
      <c r="C259" t="str">
        <v>u</v>
      </c>
      <c r="D259" t="str">
        <v>Panel en color blanco mod P-N23NA2 para unidad tipo casette</v>
      </c>
      <c r="E259">
        <v>0</v>
      </c>
      <c r="F259">
        <v>0</v>
      </c>
      <c r="G259">
        <v>0</v>
      </c>
      <c r="H259">
        <v>0</v>
      </c>
      <c r="I259">
        <v>0</v>
      </c>
      <c r="J259">
        <v>0</v>
      </c>
      <c r="K259">
        <v>15</v>
      </c>
      <c r="L259">
        <v>434.9</v>
      </c>
      <c r="M259">
        <v>6523.5</v>
      </c>
    </row>
    <row r="260" spans="1:13" x14ac:dyDescent="0.3">
      <c r="A260" t="str">
        <v>HTCHARFP1E1</v>
      </c>
      <c r="B260" t="str">
        <v>Partida</v>
      </c>
      <c r="C260" t="str">
        <v>u</v>
      </c>
      <c r="D260" t="str">
        <v>Mando cableado multifunción  PC-ARFG2-E1 HITACHI</v>
      </c>
      <c r="E260">
        <v>0</v>
      </c>
      <c r="F260">
        <v>0</v>
      </c>
      <c r="G260">
        <v>0</v>
      </c>
      <c r="H260">
        <v>0</v>
      </c>
      <c r="I260">
        <v>0</v>
      </c>
      <c r="J260">
        <v>0</v>
      </c>
      <c r="K260">
        <v>7</v>
      </c>
      <c r="L260">
        <v>251.73</v>
      </c>
      <c r="M260">
        <v>1762.11</v>
      </c>
    </row>
    <row r="261" spans="1:13" x14ac:dyDescent="0.3">
      <c r="A261" t="str">
        <v>PN_GSR18 1519</v>
      </c>
      <c r="B261" t="str">
        <v>Partida</v>
      </c>
      <c r="C261" t="str">
        <v>u</v>
      </c>
      <c r="D261" t="str">
        <v>Recuperador de calor GSR 18 15/19</v>
      </c>
      <c r="E261">
        <v>0</v>
      </c>
      <c r="F261">
        <v>0</v>
      </c>
      <c r="G261">
        <v>0</v>
      </c>
      <c r="H261">
        <v>0</v>
      </c>
      <c r="I261">
        <v>0</v>
      </c>
      <c r="J261">
        <v>0</v>
      </c>
      <c r="K261">
        <v>1</v>
      </c>
      <c r="L261">
        <v>5532.17</v>
      </c>
      <c r="M261">
        <v>5532.17</v>
      </c>
    </row>
    <row r="262" spans="1:13" x14ac:dyDescent="0.3">
      <c r="A262" t="str">
        <v>PN_GSR18 2025</v>
      </c>
      <c r="B262" t="str">
        <v>Partida</v>
      </c>
      <c r="C262" t="str">
        <v>u</v>
      </c>
      <c r="D262" t="str">
        <v>Recuperador de calor GSR 18 20/25</v>
      </c>
      <c r="E262">
        <v>0</v>
      </c>
      <c r="F262">
        <v>0</v>
      </c>
      <c r="G262">
        <v>0</v>
      </c>
      <c r="H262">
        <v>0</v>
      </c>
      <c r="I262">
        <v>0</v>
      </c>
      <c r="J262">
        <v>0</v>
      </c>
      <c r="K262">
        <v>1</v>
      </c>
      <c r="L262">
        <v>6428.86</v>
      </c>
      <c r="M262">
        <v>6428.86</v>
      </c>
    </row>
    <row r="263" spans="1:13" x14ac:dyDescent="0.3">
      <c r="A263" t="str">
        <v>PN-VESP001</v>
      </c>
      <c r="B263" t="str">
        <v>Partida</v>
      </c>
      <c r="C263" t="str">
        <v>ud</v>
      </c>
      <c r="D263" t="str">
        <v>Sistema para control de humo por presión diferencial SP1</v>
      </c>
      <c r="E263">
        <v>0</v>
      </c>
      <c r="F263">
        <v>0</v>
      </c>
      <c r="G263">
        <v>0</v>
      </c>
      <c r="H263">
        <v>0</v>
      </c>
      <c r="I263">
        <v>0</v>
      </c>
      <c r="J263">
        <v>0</v>
      </c>
      <c r="K263">
        <v>0</v>
      </c>
      <c r="L263">
        <v>0</v>
      </c>
      <c r="M263">
        <v>0</v>
      </c>
    </row>
    <row r="264" spans="1:13" x14ac:dyDescent="0.3">
      <c r="A264" t="str">
        <v>0803920B</v>
      </c>
      <c r="B264" t="str">
        <v>Partida</v>
      </c>
      <c r="C264" t="str">
        <v>m</v>
      </c>
      <c r="D264" t="str">
        <v>Colector suspendido de PVC, serie B de 20 mm</v>
      </c>
      <c r="E264">
        <v>0</v>
      </c>
      <c r="F264">
        <v>0</v>
      </c>
      <c r="G264">
        <v>0</v>
      </c>
      <c r="H264">
        <v>0</v>
      </c>
      <c r="I264">
        <v>0</v>
      </c>
      <c r="J264">
        <v>0</v>
      </c>
      <c r="K264">
        <v>160</v>
      </c>
      <c r="L264">
        <v>9.25</v>
      </c>
      <c r="M264">
        <v>1480</v>
      </c>
    </row>
    <row r="265" spans="1:13" x14ac:dyDescent="0.3">
      <c r="A265" t="str">
        <v>11152A1</v>
      </c>
      <c r="B265" t="str">
        <v>Partida</v>
      </c>
      <c r="C265" t="str">
        <v>m</v>
      </c>
      <c r="D265" t="str">
        <v>Línea frigorífica doble cobre 1/2" (12,7mm) + 1/4" (6,32mm)</v>
      </c>
      <c r="E265">
        <v>0</v>
      </c>
      <c r="F265">
        <v>0</v>
      </c>
      <c r="G265">
        <v>0</v>
      </c>
      <c r="H265">
        <v>0</v>
      </c>
      <c r="I265">
        <v>0</v>
      </c>
      <c r="J265">
        <v>0</v>
      </c>
      <c r="K265">
        <v>18</v>
      </c>
      <c r="L265">
        <v>27.84</v>
      </c>
      <c r="M265">
        <v>501.12</v>
      </c>
    </row>
    <row r="266" spans="1:13" x14ac:dyDescent="0.3">
      <c r="A266" t="str">
        <v>11153A2</v>
      </c>
      <c r="B266" t="str">
        <v>Partida</v>
      </c>
      <c r="C266" t="str">
        <v>m</v>
      </c>
      <c r="D266" t="str">
        <v>Línea frigorífica doble cobre 5/8" (15,87mm) + 3/8" (9,52mm)</v>
      </c>
      <c r="E266">
        <v>0</v>
      </c>
      <c r="F266">
        <v>0</v>
      </c>
      <c r="G266">
        <v>0</v>
      </c>
      <c r="H266">
        <v>0</v>
      </c>
      <c r="I266">
        <v>0</v>
      </c>
      <c r="J266">
        <v>0</v>
      </c>
      <c r="K266">
        <v>147</v>
      </c>
      <c r="L266">
        <v>33.799999999999997</v>
      </c>
      <c r="M266">
        <v>4968.6000000000004</v>
      </c>
    </row>
    <row r="267" spans="1:13" x14ac:dyDescent="0.3">
      <c r="A267" t="str">
        <v>E-102SN4</v>
      </c>
      <c r="B267" t="str">
        <v>Partida</v>
      </c>
      <c r="C267" t="str">
        <v>u</v>
      </c>
      <c r="D267" t="str">
        <v>MultiKit a 2 tubos, modelo E-102SN4</v>
      </c>
      <c r="E267">
        <v>0</v>
      </c>
      <c r="F267">
        <v>0</v>
      </c>
      <c r="G267">
        <v>0</v>
      </c>
      <c r="H267">
        <v>0</v>
      </c>
      <c r="I267">
        <v>0</v>
      </c>
      <c r="J267">
        <v>0</v>
      </c>
      <c r="K267">
        <v>10</v>
      </c>
      <c r="L267">
        <v>235.34</v>
      </c>
      <c r="M267">
        <v>2353.4</v>
      </c>
    </row>
    <row r="268" spans="1:13" x14ac:dyDescent="0.3">
      <c r="A268" t="str">
        <v>11260</v>
      </c>
      <c r="B268" t="str">
        <v>Partida</v>
      </c>
      <c r="C268" t="str">
        <v>u</v>
      </c>
      <c r="D268" t="str">
        <v>Boca de extracción diam 100 mm</v>
      </c>
      <c r="E268">
        <v>0</v>
      </c>
      <c r="F268">
        <v>0</v>
      </c>
      <c r="G268">
        <v>0</v>
      </c>
      <c r="H268">
        <v>0</v>
      </c>
      <c r="I268">
        <v>0</v>
      </c>
      <c r="J268">
        <v>0</v>
      </c>
      <c r="K268">
        <v>8</v>
      </c>
      <c r="L268">
        <v>32.42</v>
      </c>
      <c r="M268">
        <v>259.36</v>
      </c>
    </row>
    <row r="269" spans="1:13" x14ac:dyDescent="0.3">
      <c r="A269" t="str">
        <v>11211</v>
      </c>
      <c r="B269" t="str">
        <v>Partida</v>
      </c>
      <c r="C269" t="str">
        <v>m2</v>
      </c>
      <c r="D269" t="str">
        <v>Conducto de lana mineral "Climaver Neto"</v>
      </c>
      <c r="E269">
        <v>0</v>
      </c>
      <c r="F269">
        <v>0</v>
      </c>
      <c r="G269">
        <v>0</v>
      </c>
      <c r="H269">
        <v>0</v>
      </c>
      <c r="I269">
        <v>0</v>
      </c>
      <c r="J269">
        <v>0</v>
      </c>
      <c r="K269">
        <v>420</v>
      </c>
      <c r="L269">
        <v>43.28</v>
      </c>
      <c r="M269">
        <v>18177.599999999999</v>
      </c>
    </row>
    <row r="270" spans="1:13" x14ac:dyDescent="0.3">
      <c r="A270" t="str">
        <v>PM0012</v>
      </c>
      <c r="B270" t="str">
        <v>Partida</v>
      </c>
      <c r="C270" t="str">
        <v>ml</v>
      </c>
      <c r="D270" t="str">
        <v>Conducto de chapa galvanizada 200 mm diametro y  0,6 mm</v>
      </c>
      <c r="E270">
        <v>0</v>
      </c>
      <c r="F270">
        <v>0</v>
      </c>
      <c r="G270">
        <v>0</v>
      </c>
      <c r="H270">
        <v>0</v>
      </c>
      <c r="I270">
        <v>0</v>
      </c>
      <c r="J270">
        <v>0</v>
      </c>
      <c r="K270">
        <v>180</v>
      </c>
      <c r="L270">
        <v>29.66</v>
      </c>
      <c r="M270">
        <v>5338.8</v>
      </c>
    </row>
    <row r="271" spans="1:13" x14ac:dyDescent="0.3">
      <c r="A271" t="str">
        <v>1125520X10B</v>
      </c>
      <c r="B271" t="str">
        <v>Partida</v>
      </c>
      <c r="C271" t="str">
        <v>u</v>
      </c>
      <c r="D271" t="str">
        <v>Rejilla impulsion/retorno 300x100mm, 20-45 de Madel</v>
      </c>
      <c r="E271">
        <v>0</v>
      </c>
      <c r="F271">
        <v>0</v>
      </c>
      <c r="G271">
        <v>0</v>
      </c>
      <c r="H271">
        <v>0</v>
      </c>
      <c r="I271">
        <v>0</v>
      </c>
      <c r="J271">
        <v>0</v>
      </c>
      <c r="K271">
        <v>50</v>
      </c>
      <c r="L271">
        <v>66.040000000000006</v>
      </c>
      <c r="M271">
        <v>3302</v>
      </c>
    </row>
    <row r="272" spans="1:13" x14ac:dyDescent="0.3">
      <c r="A272" t="str">
        <v>11255760X50</v>
      </c>
      <c r="B272" t="str">
        <v>Partida</v>
      </c>
      <c r="C272" t="str">
        <v>u</v>
      </c>
      <c r="D272" t="str">
        <v>Rejilla de intemperie ventilación 600x500mm</v>
      </c>
      <c r="E272">
        <v>0</v>
      </c>
      <c r="F272">
        <v>0</v>
      </c>
      <c r="G272">
        <v>0</v>
      </c>
      <c r="H272">
        <v>0</v>
      </c>
      <c r="I272">
        <v>0</v>
      </c>
      <c r="J272">
        <v>0</v>
      </c>
      <c r="K272">
        <v>20</v>
      </c>
      <c r="L272">
        <v>238.43</v>
      </c>
      <c r="M272">
        <v>4768.6000000000004</v>
      </c>
    </row>
    <row r="273" spans="1:13" x14ac:dyDescent="0.3">
      <c r="A273" t="str">
        <v>03264</v>
      </c>
      <c r="B273" t="str">
        <v>Partida</v>
      </c>
      <c r="C273" t="str">
        <v>u</v>
      </c>
      <c r="D273" t="str">
        <v>Certificación de instalación de PCI</v>
      </c>
      <c r="E273">
        <v>0</v>
      </c>
      <c r="F273">
        <v>0</v>
      </c>
      <c r="G273">
        <v>0</v>
      </c>
      <c r="H273">
        <v>0</v>
      </c>
      <c r="I273">
        <v>0</v>
      </c>
      <c r="J273">
        <v>0</v>
      </c>
      <c r="K273">
        <v>1</v>
      </c>
      <c r="L273">
        <v>372.64</v>
      </c>
      <c r="M273">
        <v>372.64</v>
      </c>
    </row>
    <row r="274" spans="1:13" x14ac:dyDescent="0.3">
      <c r="A274" t="str">
        <v>12001</v>
      </c>
      <c r="B274" t="str">
        <v>Partida</v>
      </c>
      <c r="C274" t="str">
        <v>PA</v>
      </c>
      <c r="D274" t="str">
        <v>Acometida instalación protección contra incendios, a justificar</v>
      </c>
      <c r="E274">
        <v>0</v>
      </c>
      <c r="F274">
        <v>0</v>
      </c>
      <c r="G274">
        <v>0</v>
      </c>
      <c r="H274">
        <v>0</v>
      </c>
      <c r="I274">
        <v>0</v>
      </c>
      <c r="J274">
        <v>0</v>
      </c>
      <c r="K274">
        <v>1</v>
      </c>
      <c r="L274">
        <v>993.72</v>
      </c>
      <c r="M274">
        <v>993.72</v>
      </c>
    </row>
    <row r="275" spans="1:13" x14ac:dyDescent="0.3">
      <c r="A275" t="str">
        <v>12020</v>
      </c>
      <c r="B275" t="str">
        <v>Partida</v>
      </c>
      <c r="C275" t="str">
        <v>u</v>
      </c>
      <c r="D275" t="str">
        <v>Boca de incendio equipada</v>
      </c>
      <c r="E275">
        <v>0</v>
      </c>
      <c r="F275">
        <v>0</v>
      </c>
      <c r="G275">
        <v>0</v>
      </c>
      <c r="H275">
        <v>0</v>
      </c>
      <c r="I275">
        <v>0</v>
      </c>
      <c r="J275">
        <v>0</v>
      </c>
      <c r="K275">
        <v>4</v>
      </c>
      <c r="L275">
        <v>491.27</v>
      </c>
      <c r="M275">
        <v>1965.08</v>
      </c>
    </row>
    <row r="276" spans="1:13" x14ac:dyDescent="0.3">
      <c r="A276" t="str">
        <v>12031C</v>
      </c>
      <c r="B276" t="str">
        <v>Partida</v>
      </c>
      <c r="C276" t="str">
        <v>u</v>
      </c>
      <c r="D276" t="str">
        <v>Depósitos para reserva agua PCI de 3000L</v>
      </c>
      <c r="E276">
        <v>0</v>
      </c>
      <c r="F276">
        <v>0</v>
      </c>
      <c r="G276">
        <v>0</v>
      </c>
      <c r="H276">
        <v>0</v>
      </c>
      <c r="I276">
        <v>0</v>
      </c>
      <c r="J276">
        <v>0</v>
      </c>
      <c r="K276">
        <v>4</v>
      </c>
      <c r="L276">
        <v>1428.47</v>
      </c>
      <c r="M276">
        <v>5713.88</v>
      </c>
    </row>
    <row r="277" spans="1:13" x14ac:dyDescent="0.3">
      <c r="A277" t="str">
        <v>1203370B</v>
      </c>
      <c r="B277" t="str">
        <v>Partida</v>
      </c>
      <c r="C277" t="str">
        <v>u</v>
      </c>
      <c r="D277" t="str">
        <v>Grupo de presión contra incendios BOMDESA GIEU 12/70</v>
      </c>
      <c r="E277">
        <v>0</v>
      </c>
      <c r="F277">
        <v>0</v>
      </c>
      <c r="G277">
        <v>0</v>
      </c>
      <c r="H277">
        <v>0</v>
      </c>
      <c r="I277">
        <v>0</v>
      </c>
      <c r="J277">
        <v>0</v>
      </c>
      <c r="K277">
        <v>1</v>
      </c>
      <c r="L277">
        <v>4322.66</v>
      </c>
      <c r="M277">
        <v>4322.66</v>
      </c>
    </row>
    <row r="278" spans="1:13" x14ac:dyDescent="0.3">
      <c r="A278" t="str">
        <v>09022</v>
      </c>
      <c r="B278" t="str">
        <v>Partida</v>
      </c>
      <c r="C278" t="str">
        <v>m</v>
      </c>
      <c r="D278" t="str">
        <v>Tubería instalación interior PP-R 25 mm</v>
      </c>
      <c r="E278">
        <v>0</v>
      </c>
      <c r="F278">
        <v>0</v>
      </c>
      <c r="G278">
        <v>0</v>
      </c>
      <c r="H278">
        <v>0</v>
      </c>
      <c r="I278">
        <v>0</v>
      </c>
      <c r="J278">
        <v>0</v>
      </c>
      <c r="K278">
        <v>26</v>
      </c>
      <c r="L278">
        <v>26.33</v>
      </c>
      <c r="M278">
        <v>684.58</v>
      </c>
    </row>
    <row r="279" spans="1:13" x14ac:dyDescent="0.3">
      <c r="A279" t="str">
        <v>12038</v>
      </c>
      <c r="B279" t="str">
        <v>Partida</v>
      </c>
      <c r="C279" t="str">
        <v>m</v>
      </c>
      <c r="D279" t="str">
        <v>Red de distribución de agua de 2" PP-R</v>
      </c>
      <c r="E279">
        <v>0</v>
      </c>
      <c r="F279">
        <v>0</v>
      </c>
      <c r="G279">
        <v>0</v>
      </c>
      <c r="H279">
        <v>0</v>
      </c>
      <c r="I279">
        <v>0</v>
      </c>
      <c r="J279">
        <v>0</v>
      </c>
      <c r="K279">
        <v>15</v>
      </c>
      <c r="L279">
        <v>39.130000000000003</v>
      </c>
      <c r="M279">
        <v>586.95000000000005</v>
      </c>
    </row>
    <row r="280" spans="1:13" x14ac:dyDescent="0.3">
      <c r="A280" t="str">
        <v>12037</v>
      </c>
      <c r="B280" t="str">
        <v>Partida</v>
      </c>
      <c r="C280" t="str">
        <v>m</v>
      </c>
      <c r="D280" t="str">
        <v>Red de distribución de agua de 1 1/2" PP-R</v>
      </c>
      <c r="E280">
        <v>0</v>
      </c>
      <c r="F280">
        <v>0</v>
      </c>
      <c r="G280">
        <v>0</v>
      </c>
      <c r="H280">
        <v>0</v>
      </c>
      <c r="I280">
        <v>0</v>
      </c>
      <c r="J280">
        <v>0</v>
      </c>
      <c r="K280">
        <v>72</v>
      </c>
      <c r="L280">
        <v>35.4</v>
      </c>
      <c r="M280">
        <v>2548.8000000000002</v>
      </c>
    </row>
    <row r="281" spans="1:13" x14ac:dyDescent="0.3">
      <c r="A281" t="str">
        <v>12021</v>
      </c>
      <c r="B281" t="str">
        <v>Partida</v>
      </c>
      <c r="C281" t="str">
        <v>u</v>
      </c>
      <c r="D281" t="str">
        <v>Extintor polvo ABC polivalente 6kg</v>
      </c>
      <c r="E281">
        <v>0</v>
      </c>
      <c r="F281">
        <v>0</v>
      </c>
      <c r="G281">
        <v>0</v>
      </c>
      <c r="H281">
        <v>0</v>
      </c>
      <c r="I281">
        <v>0</v>
      </c>
      <c r="J281">
        <v>0</v>
      </c>
      <c r="K281">
        <v>12</v>
      </c>
      <c r="L281">
        <v>49.69</v>
      </c>
      <c r="M281">
        <v>596.28</v>
      </c>
    </row>
    <row r="282" spans="1:13" x14ac:dyDescent="0.3">
      <c r="A282" t="str">
        <v>12022</v>
      </c>
      <c r="B282" t="str">
        <v>Partida</v>
      </c>
      <c r="C282" t="str">
        <v>u</v>
      </c>
      <c r="D282" t="str">
        <v>Extintor nieve carbónica CO2 5kg</v>
      </c>
      <c r="E282">
        <v>0</v>
      </c>
      <c r="F282">
        <v>0</v>
      </c>
      <c r="G282">
        <v>0</v>
      </c>
      <c r="H282">
        <v>0</v>
      </c>
      <c r="I282">
        <v>0</v>
      </c>
      <c r="J282">
        <v>0</v>
      </c>
      <c r="K282">
        <v>1</v>
      </c>
      <c r="L282">
        <v>93.16</v>
      </c>
      <c r="M282">
        <v>93.16</v>
      </c>
    </row>
    <row r="283" spans="1:13" x14ac:dyDescent="0.3">
      <c r="A283" t="str">
        <v>12023</v>
      </c>
      <c r="B283" t="str">
        <v>Partida</v>
      </c>
      <c r="C283" t="str">
        <v>u</v>
      </c>
      <c r="D283" t="str">
        <v>Señalización de equipos contra incendios, fotoluminiscente</v>
      </c>
      <c r="E283">
        <v>0</v>
      </c>
      <c r="F283">
        <v>0</v>
      </c>
      <c r="G283">
        <v>0</v>
      </c>
      <c r="H283">
        <v>0</v>
      </c>
      <c r="I283">
        <v>0</v>
      </c>
      <c r="J283">
        <v>0</v>
      </c>
      <c r="K283">
        <v>21</v>
      </c>
      <c r="L283">
        <v>8.6999999999999993</v>
      </c>
      <c r="M283">
        <v>182.7</v>
      </c>
    </row>
    <row r="284" spans="1:13" x14ac:dyDescent="0.3">
      <c r="A284" t="str">
        <v>NEMOS</v>
      </c>
      <c r="B284" t="str">
        <v>Partida</v>
      </c>
      <c r="C284" t="str">
        <v>u</v>
      </c>
      <c r="D284" t="str">
        <v>Señalización de medios de evacuación, fotoluminiscente</v>
      </c>
      <c r="E284">
        <v>0</v>
      </c>
      <c r="F284">
        <v>0</v>
      </c>
      <c r="G284">
        <v>0</v>
      </c>
      <c r="H284">
        <v>0</v>
      </c>
      <c r="I284">
        <v>0</v>
      </c>
      <c r="J284">
        <v>0</v>
      </c>
      <c r="K284">
        <v>28</v>
      </c>
      <c r="L284">
        <v>8.6999999999999993</v>
      </c>
      <c r="M284">
        <v>243.6</v>
      </c>
    </row>
    <row r="285" spans="1:13" x14ac:dyDescent="0.3">
      <c r="A285" t="str">
        <v>12PUL-SETA</v>
      </c>
      <c r="B285" t="str">
        <v>Partida</v>
      </c>
      <c r="C285" t="str">
        <v>u</v>
      </c>
      <c r="D285" t="str">
        <v>Interruptor de Botón de Presión para Parada de Emergencia</v>
      </c>
      <c r="E285">
        <v>0</v>
      </c>
      <c r="F285">
        <v>0</v>
      </c>
      <c r="G285">
        <v>0</v>
      </c>
      <c r="H285">
        <v>0</v>
      </c>
      <c r="I285">
        <v>0</v>
      </c>
      <c r="J285">
        <v>0</v>
      </c>
      <c r="K285">
        <v>3</v>
      </c>
      <c r="L285">
        <v>80.739999999999995</v>
      </c>
      <c r="M285">
        <v>242.22</v>
      </c>
    </row>
    <row r="286" spans="1:13" x14ac:dyDescent="0.3">
      <c r="A286" t="str">
        <v>12033</v>
      </c>
      <c r="B286" t="str">
        <v>Partida</v>
      </c>
      <c r="C286" t="str">
        <v>u</v>
      </c>
      <c r="D286" t="str">
        <v>Sellado de penetraciones: manguito cortafuego</v>
      </c>
      <c r="E286">
        <v>0</v>
      </c>
      <c r="F286">
        <v>0</v>
      </c>
      <c r="G286">
        <v>0</v>
      </c>
      <c r="H286">
        <v>0</v>
      </c>
      <c r="I286">
        <v>0</v>
      </c>
      <c r="J286">
        <v>0</v>
      </c>
      <c r="K286">
        <v>24</v>
      </c>
      <c r="L286">
        <v>99.37</v>
      </c>
      <c r="M286">
        <v>2384.88</v>
      </c>
    </row>
    <row r="287" spans="1:13" x14ac:dyDescent="0.3">
      <c r="A287" t="str">
        <v>12034</v>
      </c>
      <c r="B287" t="str">
        <v>Partida</v>
      </c>
      <c r="C287" t="str">
        <v>u</v>
      </c>
      <c r="D287" t="str">
        <v>Sellado de paso de cables con almohadillas intumescentes</v>
      </c>
      <c r="E287">
        <v>0</v>
      </c>
      <c r="F287">
        <v>0</v>
      </c>
      <c r="G287">
        <v>0</v>
      </c>
      <c r="H287">
        <v>0</v>
      </c>
      <c r="I287">
        <v>0</v>
      </c>
      <c r="J287">
        <v>0</v>
      </c>
      <c r="K287">
        <v>2</v>
      </c>
      <c r="L287">
        <v>173.9</v>
      </c>
      <c r="M287">
        <v>347.8</v>
      </c>
    </row>
    <row r="288" spans="1:13" x14ac:dyDescent="0.3">
      <c r="A288" t="str">
        <v>1200-6</v>
      </c>
      <c r="B288" t="str">
        <v>Partida</v>
      </c>
      <c r="C288" t="str">
        <v>u</v>
      </c>
      <c r="D288" t="str">
        <v>Central de detección automática de incendios de 6 zonas</v>
      </c>
      <c r="E288">
        <v>0</v>
      </c>
      <c r="F288">
        <v>0</v>
      </c>
      <c r="G288">
        <v>0</v>
      </c>
      <c r="H288">
        <v>0</v>
      </c>
      <c r="I288">
        <v>0</v>
      </c>
      <c r="J288">
        <v>0</v>
      </c>
      <c r="K288">
        <v>1</v>
      </c>
      <c r="L288">
        <v>558.97</v>
      </c>
      <c r="M288">
        <v>558.97</v>
      </c>
    </row>
    <row r="289" spans="1:13" x14ac:dyDescent="0.3">
      <c r="A289" t="str">
        <v>12003</v>
      </c>
      <c r="B289" t="str">
        <v>Partida</v>
      </c>
      <c r="C289" t="str">
        <v>u</v>
      </c>
      <c r="D289" t="str">
        <v>Detector óptico de humos</v>
      </c>
      <c r="E289">
        <v>0</v>
      </c>
      <c r="F289">
        <v>0</v>
      </c>
      <c r="G289">
        <v>0</v>
      </c>
      <c r="H289">
        <v>0</v>
      </c>
      <c r="I289">
        <v>0</v>
      </c>
      <c r="J289">
        <v>0</v>
      </c>
      <c r="K289">
        <v>44</v>
      </c>
      <c r="L289">
        <v>50.93</v>
      </c>
      <c r="M289">
        <v>2240.92</v>
      </c>
    </row>
    <row r="290" spans="1:13" x14ac:dyDescent="0.3">
      <c r="A290" t="str">
        <v>12004</v>
      </c>
      <c r="B290" t="str">
        <v>Partida</v>
      </c>
      <c r="C290" t="str">
        <v>u</v>
      </c>
      <c r="D290" t="str">
        <v>Pulsador de alarma, con tapa</v>
      </c>
      <c r="E290">
        <v>0</v>
      </c>
      <c r="F290">
        <v>0</v>
      </c>
      <c r="G290">
        <v>0</v>
      </c>
      <c r="H290">
        <v>0</v>
      </c>
      <c r="I290">
        <v>0</v>
      </c>
      <c r="J290">
        <v>0</v>
      </c>
      <c r="K290">
        <v>4</v>
      </c>
      <c r="L290">
        <v>59.62</v>
      </c>
      <c r="M290">
        <v>238.48</v>
      </c>
    </row>
    <row r="291" spans="1:13" x14ac:dyDescent="0.3">
      <c r="A291" t="str">
        <v>12005</v>
      </c>
      <c r="B291" t="str">
        <v>Partida</v>
      </c>
      <c r="C291" t="str">
        <v>u</v>
      </c>
      <c r="D291" t="str">
        <v>Sirena</v>
      </c>
      <c r="E291">
        <v>0</v>
      </c>
      <c r="F291">
        <v>0</v>
      </c>
      <c r="G291">
        <v>0</v>
      </c>
      <c r="H291">
        <v>0</v>
      </c>
      <c r="I291">
        <v>0</v>
      </c>
      <c r="J291">
        <v>0</v>
      </c>
      <c r="K291">
        <v>5</v>
      </c>
      <c r="L291">
        <v>105.58</v>
      </c>
      <c r="M291">
        <v>527.9</v>
      </c>
    </row>
    <row r="292" spans="1:13" x14ac:dyDescent="0.3">
      <c r="A292" t="str">
        <v>PN_CABLEPCI</v>
      </c>
      <c r="B292" t="str">
        <v>Partida</v>
      </c>
      <c r="C292" t="str">
        <v>m</v>
      </c>
      <c r="D292" t="str">
        <v>Cableado apantallado 1,5 mm2 + PVC RIGIDO</v>
      </c>
      <c r="E292">
        <v>0</v>
      </c>
      <c r="F292">
        <v>0</v>
      </c>
      <c r="G292">
        <v>0</v>
      </c>
      <c r="H292">
        <v>0</v>
      </c>
      <c r="I292">
        <v>0</v>
      </c>
      <c r="J292">
        <v>0</v>
      </c>
      <c r="K292">
        <v>1180</v>
      </c>
      <c r="L292">
        <v>8.01</v>
      </c>
      <c r="M292">
        <v>9451.7999999999993</v>
      </c>
    </row>
    <row r="293" spans="1:13" x14ac:dyDescent="0.3">
      <c r="A293" t="str">
        <v>14001</v>
      </c>
      <c r="B293" t="str">
        <v>Partida</v>
      </c>
      <c r="C293" t="str">
        <v>u</v>
      </c>
      <c r="D293" t="str">
        <v>Transporte residuos inertes sin clasificar, contenedor 5 m3</v>
      </c>
      <c r="E293">
        <v>0</v>
      </c>
      <c r="F293">
        <v>0</v>
      </c>
      <c r="G293">
        <v>0</v>
      </c>
      <c r="H293">
        <v>0</v>
      </c>
      <c r="I293">
        <v>0</v>
      </c>
      <c r="J293">
        <v>0</v>
      </c>
      <c r="K293">
        <v>40</v>
      </c>
      <c r="L293">
        <v>186.32</v>
      </c>
      <c r="M293">
        <v>7452.8</v>
      </c>
    </row>
    <row r="294" spans="1:13" x14ac:dyDescent="0.3">
      <c r="A294" t="str">
        <v>10.01</v>
      </c>
      <c r="B294" t="str">
        <v>Partida</v>
      </c>
      <c r="C294" t="str">
        <v>ud</v>
      </c>
      <c r="D294" t="str">
        <v>SEGURIDAD Y SALUD</v>
      </c>
      <c r="E294">
        <v>0</v>
      </c>
      <c r="F294">
        <v>0</v>
      </c>
      <c r="G294">
        <v>0</v>
      </c>
      <c r="H294">
        <v>0</v>
      </c>
      <c r="I294">
        <v>0</v>
      </c>
      <c r="J294">
        <v>0</v>
      </c>
      <c r="K294">
        <v>1</v>
      </c>
      <c r="L294">
        <v>3726.43</v>
      </c>
      <c r="M294">
        <v>3726.43</v>
      </c>
    </row>
    <row r="295" spans="1:13" x14ac:dyDescent="0.3">
      <c r="A295" t="str">
        <v>0163288A</v>
      </c>
      <c r="B295" t="str">
        <v>Partida</v>
      </c>
      <c r="C295" t="str">
        <v>u</v>
      </c>
      <c r="D295" t="str">
        <v>Elevador vertical</v>
      </c>
      <c r="E295">
        <v>0</v>
      </c>
      <c r="F295">
        <v>0</v>
      </c>
      <c r="G295">
        <v>0</v>
      </c>
      <c r="H295">
        <v>0</v>
      </c>
      <c r="I295">
        <v>0</v>
      </c>
      <c r="J295">
        <v>0</v>
      </c>
      <c r="K295">
        <v>1</v>
      </c>
      <c r="L295">
        <v>9937.14</v>
      </c>
      <c r="M295">
        <v>9937.14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 4</dc:creator>
  <cp:lastModifiedBy>Antonio García</cp:lastModifiedBy>
  <dcterms:created xsi:type="dcterms:W3CDTF">2025-12-12T08:04:50Z</dcterms:created>
  <dcterms:modified xsi:type="dcterms:W3CDTF">2025-12-13T23:04:07Z</dcterms:modified>
</cp:coreProperties>
</file>