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Brooklyn\Tender BFs Clubs\Mislata\"/>
    </mc:Choice>
  </mc:AlternateContent>
  <xr:revisionPtr revIDLastSave="0" documentId="13_ncr:1_{574AB7DC-67B8-4552-B80A-719416F5D35F}" xr6:coauthVersionLast="47" xr6:coauthVersionMax="47" xr10:uidLastSave="{00000000-0000-0000-0000-000000000000}"/>
  <bookViews>
    <workbookView xWindow="-108" yWindow="-108" windowWidth="23256" windowHeight="12576" xr2:uid="{AF25E82F-A6F1-434C-946F-9A609844BEBB}"/>
  </bookViews>
  <sheets>
    <sheet name="Empresas" sheetId="1" r:id="rId1"/>
    <sheet name="Comparador" sheetId="2" r:id="rId2"/>
    <sheet name="Analytics" sheetId="3" r:id="rId3"/>
    <sheet name="constructoras" sheetId="4" r:id="rId4"/>
  </sheets>
  <definedNames>
    <definedName name="_xlnm._FilterDatabase" localSheetId="0" hidden="1">Empresas!$A$1:$I$23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" l="1"/>
  <c r="C25" i="2"/>
  <c r="H22" i="2"/>
  <c r="H21" i="2"/>
  <c r="H20" i="2"/>
  <c r="H19" i="2"/>
  <c r="H18" i="2"/>
  <c r="H17" i="2"/>
  <c r="H16" i="2"/>
  <c r="G5" i="3"/>
  <c r="G4" i="3"/>
  <c r="G3" i="3"/>
  <c r="G2" i="3"/>
  <c r="F6" i="3"/>
  <c r="G12" i="3"/>
  <c r="G11" i="3"/>
  <c r="G10" i="3"/>
  <c r="F13" i="3"/>
  <c r="H3" i="2"/>
  <c r="H4" i="2"/>
  <c r="H5" i="2"/>
  <c r="H6" i="2"/>
  <c r="H7" i="2"/>
  <c r="H8" i="2"/>
  <c r="H9" i="2"/>
  <c r="H10" i="2"/>
  <c r="H11" i="2"/>
  <c r="H2" i="2"/>
  <c r="G12" i="2"/>
  <c r="F12" i="2"/>
  <c r="E12" i="2"/>
  <c r="D12" i="2"/>
  <c r="C12" i="2"/>
  <c r="B7" i="3"/>
  <c r="C4" i="3" s="1"/>
  <c r="C3" i="3" l="1"/>
  <c r="C6" i="3"/>
  <c r="C5" i="3"/>
  <c r="C2" i="3"/>
  <c r="H12" i="2"/>
  <c r="I4" i="2" s="1"/>
  <c r="I3" i="2" l="1"/>
  <c r="I8" i="2"/>
  <c r="I11" i="2"/>
  <c r="I10" i="2"/>
  <c r="I7" i="2"/>
  <c r="I2" i="2"/>
  <c r="I6" i="2"/>
  <c r="I9" i="2"/>
  <c r="I5" i="2"/>
  <c r="I12" i="2" l="1"/>
</calcChain>
</file>

<file path=xl/sharedStrings.xml><?xml version="1.0" encoding="utf-8"?>
<sst xmlns="http://schemas.openxmlformats.org/spreadsheetml/2006/main" count="198" uniqueCount="118">
  <si>
    <t>Empresas contactadas</t>
  </si>
  <si>
    <t>Ubicación</t>
  </si>
  <si>
    <t>Responsable</t>
  </si>
  <si>
    <t>Tfno contacto</t>
  </si>
  <si>
    <t>email</t>
  </si>
  <si>
    <t>fecha recepción oferta</t>
  </si>
  <si>
    <t>Observaciones</t>
  </si>
  <si>
    <t>Madrid</t>
  </si>
  <si>
    <t>Kamen Donkov</t>
  </si>
  <si>
    <t>grupoyonicon@gmail.com</t>
  </si>
  <si>
    <t>Capítulo</t>
  </si>
  <si>
    <t>Total General (Sin IVA)</t>
  </si>
  <si>
    <t>Promedio</t>
  </si>
  <si>
    <t>% s/total</t>
  </si>
  <si>
    <t>Luis Gonzaga</t>
  </si>
  <si>
    <t>luis@ingeniar.es</t>
  </si>
  <si>
    <t>fecha email licitación</t>
  </si>
  <si>
    <t>Ingeniar</t>
  </si>
  <si>
    <t>Resumen</t>
  </si>
  <si>
    <t>Ofertas recibidas</t>
  </si>
  <si>
    <t>Murcia</t>
  </si>
  <si>
    <t>No ofertan por carga de trabajo</t>
  </si>
  <si>
    <t>No ofertan por plazo de presentación</t>
  </si>
  <si>
    <t>No ofertan ni dan explicaciones</t>
  </si>
  <si>
    <t>Nº</t>
  </si>
  <si>
    <t>%</t>
  </si>
  <si>
    <t>Motivo</t>
  </si>
  <si>
    <t>Sais SL</t>
  </si>
  <si>
    <t>Antonio Pinto</t>
  </si>
  <si>
    <t>apinto@saissl.com</t>
  </si>
  <si>
    <t xml:space="preserve">Jose Llorca </t>
  </si>
  <si>
    <t>Alicante</t>
  </si>
  <si>
    <t>Jose Llorca</t>
  </si>
  <si>
    <t>jllorcaa@josellorcaprojectmanager.com</t>
  </si>
  <si>
    <t>Instalaciones</t>
  </si>
  <si>
    <t>Demoliciones</t>
  </si>
  <si>
    <t>INGENIAR</t>
  </si>
  <si>
    <t>Ofertas x ubicación</t>
  </si>
  <si>
    <t>Mislata</t>
  </si>
  <si>
    <t>Sathogar</t>
  </si>
  <si>
    <t>info@sathogar.eu</t>
  </si>
  <si>
    <t>Valencia</t>
  </si>
  <si>
    <t xml:space="preserve">Cef </t>
  </si>
  <si>
    <t>nfo@cefvalencia.es</t>
  </si>
  <si>
    <t>Reformas Doce</t>
  </si>
  <si>
    <t>info@reformasdoce.es</t>
  </si>
  <si>
    <t>Aleph Arquitectos</t>
  </si>
  <si>
    <t>Ignacio</t>
  </si>
  <si>
    <t>nacho@e-aleph.es</t>
  </si>
  <si>
    <t>Metro Cuadrado Estudio</t>
  </si>
  <si>
    <t>info@metrocuadradoestudio.com</t>
  </si>
  <si>
    <t>Grupo Atmósfera</t>
  </si>
  <si>
    <t>info@grupoatmosfera.es</t>
  </si>
  <si>
    <t>Cuco Reformas</t>
  </si>
  <si>
    <t>info@cucoreformas.com</t>
  </si>
  <si>
    <t>Estudio Dosierra</t>
  </si>
  <si>
    <t>dosierra@estudiodosierra.es</t>
  </si>
  <si>
    <t>Refontmar</t>
  </si>
  <si>
    <t>info@refontmar.com</t>
  </si>
  <si>
    <t>Espacios y Proyectos</t>
  </si>
  <si>
    <t>info@espaciosyproyectos.com</t>
  </si>
  <si>
    <t>Obramax</t>
  </si>
  <si>
    <t>info@obramax.com</t>
  </si>
  <si>
    <t>FV Proyectos</t>
  </si>
  <si>
    <t>info@fvproyectos.com</t>
  </si>
  <si>
    <t>Apice Reformas</t>
  </si>
  <si>
    <t>Paula Simó</t>
  </si>
  <si>
    <t>info@apicereformas.com</t>
  </si>
  <si>
    <t>Geteco</t>
  </si>
  <si>
    <t>Sergio</t>
  </si>
  <si>
    <t>info@geteco.es</t>
  </si>
  <si>
    <t>Viventia Servicios Inmobiliarios</t>
  </si>
  <si>
    <t>María</t>
  </si>
  <si>
    <t>viventia@viventia.eu</t>
  </si>
  <si>
    <t>Solucionic</t>
  </si>
  <si>
    <t>Oscar Jimenez</t>
  </si>
  <si>
    <t>vb@solucionic.es</t>
  </si>
  <si>
    <t>Acondicionamiento del terreno</t>
  </si>
  <si>
    <t>Fachadas y particiones</t>
  </si>
  <si>
    <t>Carpintería, cerrajería, vidrios y protecciones solares</t>
  </si>
  <si>
    <t>Remates y ayudas</t>
  </si>
  <si>
    <t>Revestimientos y trasdosados</t>
  </si>
  <si>
    <t>Señalización y equipamiento</t>
  </si>
  <si>
    <t>Gestión de residuos</t>
  </si>
  <si>
    <t>Seguridad y salud</t>
  </si>
  <si>
    <t>OBRAMAX</t>
  </si>
  <si>
    <t>FIT HOME</t>
  </si>
  <si>
    <t xml:space="preserve">Grupo Fit Home </t>
  </si>
  <si>
    <t>FV PROYECTOS</t>
  </si>
  <si>
    <t>Francisco Villalba</t>
  </si>
  <si>
    <t>Eduardo Blay</t>
  </si>
  <si>
    <t>SOLUCIONIC</t>
  </si>
  <si>
    <t>Desarrolla</t>
  </si>
  <si>
    <t>Alejandro</t>
  </si>
  <si>
    <t>aruiz@desarrolla.es</t>
  </si>
  <si>
    <t>promotor</t>
  </si>
  <si>
    <t>Bonus Habitat</t>
  </si>
  <si>
    <t>Juan Montaner</t>
  </si>
  <si>
    <t>bonushabitat@hotmail.es</t>
  </si>
  <si>
    <t>promotor, responde email que presentará oferta en esta semana</t>
  </si>
  <si>
    <t>no oferta por plazo de presentación</t>
  </si>
  <si>
    <t>no oferta por carga de trabajo</t>
  </si>
  <si>
    <t>no ofertan ni dan explicaciones</t>
  </si>
  <si>
    <t>Pendiente recibir</t>
  </si>
  <si>
    <t>Partidas a revisar</t>
  </si>
  <si>
    <t>Base de Mortero</t>
  </si>
  <si>
    <t>N.D precio unitario</t>
  </si>
  <si>
    <t>Solera Caviti 10cm</t>
  </si>
  <si>
    <t>Solera Caviti 25cm</t>
  </si>
  <si>
    <t>Capa fina de mortero autonivelante de cemento</t>
  </si>
  <si>
    <t>Carpintería de aluminio en cerramiento de acceso</t>
  </si>
  <si>
    <t>Equipo aire-agua, bomba de calor aerotérmica</t>
  </si>
  <si>
    <t>Empresa 1</t>
  </si>
  <si>
    <t>Empresa 2</t>
  </si>
  <si>
    <t>Empresa 3</t>
  </si>
  <si>
    <t>Empresa 4</t>
  </si>
  <si>
    <t>Empresa 5</t>
  </si>
  <si>
    <t>Empresa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</si>
</sst>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C0A]_-;\-* #,##0.00\ [$€-C0A]_-;_-* &quot;-&quot;??\ [$€-C0A]_-;_-@_-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rgb="FF0563C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0" applyFont="1" applyFill="1" applyAlignment="1">
      <alignment horizontal="left" vertical="center"/>
    </xf>
    <xf numFmtId="0" fontId="6" fillId="0" borderId="0" xfId="0" applyFont="1"/>
    <xf numFmtId="0" fontId="7" fillId="0" borderId="0" xfId="1" applyFont="1" applyFill="1"/>
    <xf numFmtId="164" fontId="6" fillId="0" borderId="0" xfId="0" applyNumberFormat="1" applyFont="1"/>
    <xf numFmtId="10" fontId="9" fillId="2" borderId="0" xfId="2" applyNumberFormat="1" applyFont="1" applyFill="1"/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9" fillId="3" borderId="0" xfId="0" applyNumberFormat="1" applyFont="1" applyFill="1"/>
    <xf numFmtId="164" fontId="9" fillId="2" borderId="0" xfId="0" applyNumberFormat="1" applyFont="1" applyFill="1"/>
    <xf numFmtId="0" fontId="0" fillId="0" borderId="1" xfId="0" applyBorder="1"/>
    <xf numFmtId="9" fontId="0" fillId="0" borderId="1" xfId="2" applyFont="1" applyBorder="1"/>
    <xf numFmtId="9" fontId="0" fillId="0" borderId="0" xfId="2" applyFont="1" applyBorder="1"/>
    <xf numFmtId="164" fontId="0" fillId="0" borderId="0" xfId="0" applyNumberFormat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164" fontId="9" fillId="0" borderId="0" xfId="0" applyNumberFormat="1" applyFont="1"/>
    <xf numFmtId="0" fontId="9" fillId="0" borderId="0" xfId="0" applyFont="1" applyAlignment="1">
      <alignment horizontal="left"/>
    </xf>
    <xf numFmtId="9" fontId="6" fillId="0" borderId="0" xfId="0" applyNumberFormat="1" applyFont="1"/>
    <xf numFmtId="0" fontId="1" fillId="0" borderId="0" xfId="1" applyFill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1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" fontId="6" fillId="0" borderId="0" xfId="0" applyNumberFormat="1" applyFont="1"/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4" fontId="6" fillId="0" borderId="0" xfId="0" applyNumberFormat="1" applyFont="1"/>
    <xf numFmtId="0" fontId="1" fillId="0" borderId="0" xfId="1"/>
    <xf numFmtId="164" fontId="9" fillId="5" borderId="0" xfId="0" applyNumberFormat="1" applyFont="1" applyFill="1"/>
    <xf numFmtId="9" fontId="6" fillId="0" borderId="0" xfId="2" applyFont="1"/>
    <xf numFmtId="0" fontId="12" fillId="0" borderId="0" xfId="0" applyFont="1"/>
    <xf numFmtId="0" fontId="13" fillId="0" borderId="0" xfId="0" applyFont="1"/>
    <xf numFmtId="164" fontId="13" fillId="0" borderId="0" xfId="0" applyNumberFormat="1" applyFont="1"/>
    <xf numFmtId="10" fontId="13" fillId="0" borderId="0" xfId="0" applyNumberFormat="1" applyFont="1"/>
    <xf numFmtId="0" fontId="12" fillId="4" borderId="0" xfId="0" applyFont="1" applyFill="1"/>
    <xf numFmtId="164" fontId="12" fillId="4" borderId="0" xfId="0" applyNumberFormat="1" applyFont="1" applyFill="1"/>
    <xf numFmtId="10" fontId="12" fillId="4" borderId="0" xfId="0" applyNumberFormat="1" applyFont="1" applyFill="1"/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Analytics!$I$1:$M$1</c:f>
              <c:strCache>
                <c:ptCount val="5"/>
                <c:pt idx="0">
                  <c:v>OBRAMAX</c:v>
                </c:pt>
                <c:pt idx="1">
                  <c:v>FIT HOME</c:v>
                </c:pt>
                <c:pt idx="2">
                  <c:v>FV PROYECTOS</c:v>
                </c:pt>
                <c:pt idx="3">
                  <c:v>INGENIAR</c:v>
                </c:pt>
                <c:pt idx="4">
                  <c:v>SOLUCIONIC</c:v>
                </c:pt>
              </c:strCache>
            </c:strRef>
          </c:cat>
          <c:val>
            <c:numRef>
              <c:f>Analytics!$I$2:$M$2</c:f>
              <c:numCache>
                <c:formatCode>_-* #,##0.00\ [$€-C0A]_-;\-* #,##0.00\ [$€-C0A]_-;_-* "-"??\ [$€-C0A]_-;_-@_-</c:formatCode>
                <c:ptCount val="5"/>
                <c:pt idx="0">
                  <c:v>132887.87</c:v>
                </c:pt>
                <c:pt idx="1">
                  <c:v>145746.25</c:v>
                </c:pt>
                <c:pt idx="2">
                  <c:v>161327.76000000004</c:v>
                </c:pt>
                <c:pt idx="3">
                  <c:v>138954.93</c:v>
                </c:pt>
                <c:pt idx="4">
                  <c:v>147877.19999999998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8-41ED-99A2-A0970D55E522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Analytics!$I$1:$M$1</c:f>
              <c:strCache>
                <c:ptCount val="5"/>
                <c:pt idx="0">
                  <c:v>OBRAMAX</c:v>
                </c:pt>
                <c:pt idx="1">
                  <c:v>FIT HOME</c:v>
                </c:pt>
                <c:pt idx="2">
                  <c:v>FV PROYECTOS</c:v>
                </c:pt>
                <c:pt idx="3">
                  <c:v>INGENIAR</c:v>
                </c:pt>
                <c:pt idx="4">
                  <c:v>SOLUCIONIC</c:v>
                </c:pt>
              </c:strCache>
            </c:strRef>
          </c:cat>
          <c:val>
            <c:numRef>
              <c:f>Analytics!$I$3:$M$3</c:f>
              <c:numCache>
                <c:formatCode>_-* #,##0.00\ [$€-C0A]_-;\-* #,##0.00\ [$€-C0A]_-;_-* "-"??\ [$€-C0A]_-;_-@_-</c:formatCode>
                <c:ptCount val="5"/>
                <c:pt idx="0">
                  <c:v>145358.802</c:v>
                </c:pt>
                <c:pt idx="1">
                  <c:v>145358.802</c:v>
                </c:pt>
                <c:pt idx="2">
                  <c:v>145358.802</c:v>
                </c:pt>
                <c:pt idx="3">
                  <c:v>145358.802</c:v>
                </c:pt>
                <c:pt idx="4">
                  <c:v>145358.802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8-41ED-99A2-A0970D55E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1243359"/>
        <c:axId val="1591249599"/>
      </c:lineChart>
      <c:catAx>
        <c:axId val="159124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91249599"/>
        <c:crosses val="autoZero"/>
        <c:auto val="1"/>
        <c:lblAlgn val="ctr"/>
        <c:lblOffset val="100"/>
        <c:noMultiLvlLbl val="0"/>
      </c:catAx>
      <c:valAx>
        <c:axId val="1591249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[$€-C0A]_-;\-* #,##0.00\ [$€-C0A]_-;_-* &quot;-&quot;??\ [$€-C0A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91243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Total General (sin IVA)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constructoras!$C$1:$H$1</c:f>
              <c:strCache>
                <c:ptCount val="6"/>
                <c:pt idx="0">
                  <c:v>Empresa 1</c:v>
                </c:pt>
                <c:pt idx="1">
                  <c:v>Empresa 2</c:v>
                </c:pt>
                <c:pt idx="2">
                  <c:v>Empresa 3</c:v>
                </c:pt>
                <c:pt idx="3">
                  <c:v>Empresa 4</c:v>
                </c:pt>
                <c:pt idx="4">
                  <c:v>Empresa 5</c:v>
                </c:pt>
                <c:pt idx="5">
                  <c:v>Empresa 6</c:v>
                </c:pt>
              </c:strCache>
            </c:strRef>
          </c:cat>
          <c:val>
            <c:numRef>
              <c:f>constructoras!$C$12:$H$12</c:f>
              <c:numCache>
                <c:formatCode>_-* #,##0.00\ [$€-C0A]_-;\-* #,##0.00\ [$€-C0A]_-;_-* "-"??\ [$€-C0A]_-;_-@_-</c:formatCode>
                <c:ptCount val="6"/>
                <c:pt idx="0">
                  <c:v>132887.87</c:v>
                </c:pt>
                <c:pt idx="1">
                  <c:v>145746.25</c:v>
                </c:pt>
                <c:pt idx="2">
                  <c:v>127667.94999999998</c:v>
                </c:pt>
                <c:pt idx="3">
                  <c:v>161327.76000000004</c:v>
                </c:pt>
                <c:pt idx="4">
                  <c:v>138954.93</c:v>
                </c:pt>
                <c:pt idx="5">
                  <c:v>147877.19999999998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2-4B38-8E8C-F40F6C6B8C8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constructoras!$C$1:$H$1</c:f>
              <c:strCache>
                <c:ptCount val="6"/>
                <c:pt idx="0">
                  <c:v>Empresa 1</c:v>
                </c:pt>
                <c:pt idx="1">
                  <c:v>Empresa 2</c:v>
                </c:pt>
                <c:pt idx="2">
                  <c:v>Empresa 3</c:v>
                </c:pt>
                <c:pt idx="3">
                  <c:v>Empresa 4</c:v>
                </c:pt>
                <c:pt idx="4">
                  <c:v>Empresa 5</c:v>
                </c:pt>
                <c:pt idx="5">
                  <c:v>Empresa 6</c:v>
                </c:pt>
              </c:strCache>
            </c:strRef>
          </c:cat>
          <c:val>
            <c:numRef>
              <c:f>constructoras!$C$13:$H$13</c:f>
              <c:numCache>
                <c:formatCode>_-* #,##0.00\ [$€-C0A]_-;\-* #,##0.00\ [$€-C0A]_-;_-* "-"??\ [$€-C0A]_-;_-@_-</c:formatCode>
                <c:ptCount val="6"/>
                <c:pt idx="0">
                  <c:v>145358.802</c:v>
                </c:pt>
                <c:pt idx="1">
                  <c:v>145358.802</c:v>
                </c:pt>
                <c:pt idx="2">
                  <c:v>145358.802</c:v>
                </c:pt>
                <c:pt idx="3">
                  <c:v>145358.802</c:v>
                </c:pt>
                <c:pt idx="4">
                  <c:v>145358.802</c:v>
                </c:pt>
                <c:pt idx="5">
                  <c:v>145358.802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2-4B38-8E8C-F40F6C6B8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2199680"/>
        <c:axId val="2062213600"/>
      </c:lineChart>
      <c:catAx>
        <c:axId val="206219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213600"/>
        <c:crosses val="autoZero"/>
        <c:auto val="1"/>
        <c:lblAlgn val="ctr"/>
        <c:lblOffset val="100"/>
        <c:noMultiLvlLbl val="0"/>
      </c:catAx>
      <c:valAx>
        <c:axId val="206221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[$€-C0A]_-;\-* #,##0.00\ [$€-C0A]_-;_-* &quot;-&quot;??\ [$€-C0A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199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790574</xdr:colOff>
      <xdr:row>3</xdr:row>
      <xdr:rowOff>100013</xdr:rowOff>
    </xdr:from>
    <xdr:to>
      <xdr:col>13</xdr:col>
      <xdr:colOff>638175</xdr:colOff>
      <xdr:row>21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6F3504B-DE2C-4FF0-C498-4CC2317BB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13</xdr:row>
      <xdr:rowOff>110066</xdr:rowOff>
    </xdr:from>
    <xdr:to>
      <xdr:col>8</xdr:col>
      <xdr:colOff>211667</xdr:colOff>
      <xdr:row>29</xdr:row>
      <xdr:rowOff>8466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809D8D-3C56-5F32-39DB-3BD388A67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bramax.com/contacto/" TargetMode="External"/><Relationship Id="rId13" Type="http://schemas.openxmlformats.org/officeDocument/2006/relationships/hyperlink" Target="mailto:aruiz@desarrolla.es" TargetMode="External"/><Relationship Id="rId18" Type="http://schemas.openxmlformats.org/officeDocument/2006/relationships/hyperlink" Target="mailto:info@espaciosyproyectos.com" TargetMode="External"/><Relationship Id="rId3" Type="http://schemas.openxmlformats.org/officeDocument/2006/relationships/hyperlink" Target="mailto:jllorcaa@josellorcaprojectmanager.com" TargetMode="External"/><Relationship Id="rId21" Type="http://schemas.openxmlformats.org/officeDocument/2006/relationships/hyperlink" Target="mailto:info@cefvalencia.es" TargetMode="External"/><Relationship Id="rId7" Type="http://schemas.openxmlformats.org/officeDocument/2006/relationships/hyperlink" Target="mailto:info@metrocuadradoestudio.com" TargetMode="External"/><Relationship Id="rId12" Type="http://schemas.openxmlformats.org/officeDocument/2006/relationships/hyperlink" Target="mailto:vb@solucionic.es" TargetMode="External"/><Relationship Id="rId17" Type="http://schemas.openxmlformats.org/officeDocument/2006/relationships/hyperlink" Target="mailto:info@grupoatmosfera.es" TargetMode="External"/><Relationship Id="rId2" Type="http://schemas.openxmlformats.org/officeDocument/2006/relationships/hyperlink" Target="mailto:apinto@saissl.com" TargetMode="External"/><Relationship Id="rId16" Type="http://schemas.openxmlformats.org/officeDocument/2006/relationships/hyperlink" Target="mailto:info@reformasdoce.es" TargetMode="External"/><Relationship Id="rId20" Type="http://schemas.openxmlformats.org/officeDocument/2006/relationships/hyperlink" Target="mailto:info@cucoreformas.com" TargetMode="External"/><Relationship Id="rId1" Type="http://schemas.openxmlformats.org/officeDocument/2006/relationships/hyperlink" Target="mailto:grupoyonicon@gmail.com" TargetMode="External"/><Relationship Id="rId6" Type="http://schemas.openxmlformats.org/officeDocument/2006/relationships/hyperlink" Target="mailto:nacho@e-aleph.es" TargetMode="External"/><Relationship Id="rId11" Type="http://schemas.openxmlformats.org/officeDocument/2006/relationships/hyperlink" Target="mailto:viventia@viventia.eu" TargetMode="External"/><Relationship Id="rId5" Type="http://schemas.openxmlformats.org/officeDocument/2006/relationships/hyperlink" Target="mailto:info@sathogar.eu" TargetMode="External"/><Relationship Id="rId15" Type="http://schemas.openxmlformats.org/officeDocument/2006/relationships/hyperlink" Target="mailto:info@refontmar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info@geteco.es" TargetMode="External"/><Relationship Id="rId19" Type="http://schemas.openxmlformats.org/officeDocument/2006/relationships/hyperlink" Target="mailto:dosierra@estudiodosierra.es" TargetMode="External"/><Relationship Id="rId4" Type="http://schemas.openxmlformats.org/officeDocument/2006/relationships/hyperlink" Target="mailto:luis@ingeniar.es" TargetMode="External"/><Relationship Id="rId9" Type="http://schemas.openxmlformats.org/officeDocument/2006/relationships/hyperlink" Target="mailto:info@apicereformas.com" TargetMode="External"/><Relationship Id="rId14" Type="http://schemas.openxmlformats.org/officeDocument/2006/relationships/hyperlink" Target="mailto:bonushabitat@hotmail.es" TargetMode="External"/><Relationship Id="rId22" Type="http://schemas.openxmlformats.org/officeDocument/2006/relationships/hyperlink" Target="tel:+3460764760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D6142-8499-41AA-9322-DBA7417E8530}">
  <dimension ref="A1:J836"/>
  <sheetViews>
    <sheetView tabSelected="1" zoomScale="78" zoomScaleNormal="78" workbookViewId="0">
      <selection activeCell="F20" sqref="F20"/>
    </sheetView>
  </sheetViews>
  <sheetFormatPr baseColWidth="10" defaultColWidth="14" defaultRowHeight="13.2" x14ac:dyDescent="0.25"/>
  <cols>
    <col min="1" max="1" width="29" style="2" bestFit="1" customWidth="1"/>
    <col min="2" max="2" width="19.21875" style="2" customWidth="1"/>
    <col min="3" max="3" width="16.109375" style="2" customWidth="1"/>
    <col min="4" max="4" width="19.33203125" style="2" customWidth="1"/>
    <col min="5" max="5" width="15.5546875" style="2" customWidth="1"/>
    <col min="6" max="6" width="38.33203125" style="2" customWidth="1"/>
    <col min="7" max="7" width="22" style="2" customWidth="1"/>
    <col min="8" max="8" width="22.88671875" style="2" customWidth="1"/>
    <col min="9" max="9" width="30.33203125" style="2" bestFit="1" customWidth="1"/>
    <col min="10" max="22" width="11.33203125" style="2" customWidth="1"/>
    <col min="23" max="16384" width="14" style="2"/>
  </cols>
  <sheetData>
    <row r="1" spans="1:9" x14ac:dyDescent="0.25">
      <c r="A1" s="22" t="s">
        <v>0</v>
      </c>
      <c r="B1" s="23" t="s">
        <v>19</v>
      </c>
      <c r="C1" s="2" t="s">
        <v>1</v>
      </c>
      <c r="D1" s="2" t="s">
        <v>2</v>
      </c>
      <c r="E1" s="2" t="s">
        <v>3</v>
      </c>
      <c r="F1" s="2" t="s">
        <v>4</v>
      </c>
      <c r="G1" s="23" t="s">
        <v>16</v>
      </c>
      <c r="H1" s="23" t="s">
        <v>5</v>
      </c>
      <c r="I1" s="23" t="s">
        <v>6</v>
      </c>
    </row>
    <row r="2" spans="1:9" ht="14.25" customHeight="1" x14ac:dyDescent="0.3">
      <c r="A2" s="2" t="s">
        <v>46</v>
      </c>
      <c r="C2" s="2" t="s">
        <v>41</v>
      </c>
      <c r="D2" s="2" t="s">
        <v>47</v>
      </c>
      <c r="E2" s="26">
        <v>690884511</v>
      </c>
      <c r="F2" s="21" t="s">
        <v>48</v>
      </c>
      <c r="G2" s="31">
        <v>45570</v>
      </c>
      <c r="I2" s="2" t="s">
        <v>100</v>
      </c>
    </row>
    <row r="3" spans="1:9" ht="14.25" customHeight="1" x14ac:dyDescent="0.3">
      <c r="A3" s="24" t="s">
        <v>65</v>
      </c>
      <c r="B3" s="24"/>
      <c r="C3" s="24" t="s">
        <v>41</v>
      </c>
      <c r="D3" s="24" t="s">
        <v>66</v>
      </c>
      <c r="E3" s="25">
        <v>613241145</v>
      </c>
      <c r="F3" s="21" t="s">
        <v>67</v>
      </c>
      <c r="G3" s="31">
        <v>45570</v>
      </c>
      <c r="I3" s="2" t="s">
        <v>101</v>
      </c>
    </row>
    <row r="4" spans="1:9" ht="14.25" customHeight="1" x14ac:dyDescent="0.3">
      <c r="A4" s="2" t="s">
        <v>42</v>
      </c>
      <c r="C4" s="2" t="s">
        <v>41</v>
      </c>
      <c r="E4" s="26">
        <v>607647603</v>
      </c>
      <c r="F4" s="21" t="s">
        <v>43</v>
      </c>
      <c r="G4" s="31">
        <v>45570</v>
      </c>
      <c r="I4" s="2" t="s">
        <v>100</v>
      </c>
    </row>
    <row r="5" spans="1:9" ht="14.25" customHeight="1" x14ac:dyDescent="0.3">
      <c r="A5" s="2" t="s">
        <v>53</v>
      </c>
      <c r="C5" s="2" t="s">
        <v>41</v>
      </c>
      <c r="E5" s="26">
        <v>661790421</v>
      </c>
      <c r="F5" s="21" t="s">
        <v>54</v>
      </c>
      <c r="G5" s="31">
        <v>45570</v>
      </c>
      <c r="I5" s="2" t="s">
        <v>100</v>
      </c>
    </row>
    <row r="6" spans="1:9" ht="14.25" customHeight="1" x14ac:dyDescent="0.3">
      <c r="A6" s="2" t="s">
        <v>59</v>
      </c>
      <c r="C6" s="2" t="s">
        <v>41</v>
      </c>
      <c r="E6" s="27">
        <v>961042572</v>
      </c>
      <c r="F6" s="21" t="s">
        <v>60</v>
      </c>
      <c r="G6" s="31">
        <v>45570</v>
      </c>
      <c r="I6" s="2" t="s">
        <v>101</v>
      </c>
    </row>
    <row r="7" spans="1:9" ht="14.25" customHeight="1" x14ac:dyDescent="0.3">
      <c r="A7" s="2" t="s">
        <v>55</v>
      </c>
      <c r="C7" s="2" t="s">
        <v>41</v>
      </c>
      <c r="E7" s="26">
        <v>963638828</v>
      </c>
      <c r="F7" s="21" t="s">
        <v>56</v>
      </c>
      <c r="G7" s="31">
        <v>45570</v>
      </c>
      <c r="I7" s="2" t="s">
        <v>100</v>
      </c>
    </row>
    <row r="8" spans="1:9" ht="14.25" customHeight="1" x14ac:dyDescent="0.3">
      <c r="A8" s="2" t="s">
        <v>63</v>
      </c>
      <c r="B8" s="2" t="s">
        <v>63</v>
      </c>
      <c r="C8" s="2" t="s">
        <v>41</v>
      </c>
      <c r="D8" s="2" t="s">
        <v>89</v>
      </c>
      <c r="E8" s="26">
        <v>669626213</v>
      </c>
      <c r="F8" s="21" t="s">
        <v>64</v>
      </c>
      <c r="G8" s="31">
        <v>45570</v>
      </c>
      <c r="H8" s="31">
        <v>45577</v>
      </c>
    </row>
    <row r="9" spans="1:9" ht="14.25" customHeight="1" x14ac:dyDescent="0.3">
      <c r="A9" s="24" t="s">
        <v>68</v>
      </c>
      <c r="B9"/>
      <c r="C9" s="24" t="s">
        <v>41</v>
      </c>
      <c r="D9" t="s">
        <v>69</v>
      </c>
      <c r="E9" s="29">
        <v>699834422</v>
      </c>
      <c r="F9" s="21" t="s">
        <v>70</v>
      </c>
      <c r="G9" s="31">
        <v>45570</v>
      </c>
      <c r="I9" s="2" t="s">
        <v>100</v>
      </c>
    </row>
    <row r="10" spans="1:9" ht="14.25" customHeight="1" x14ac:dyDescent="0.3">
      <c r="A10" s="2" t="s">
        <v>51</v>
      </c>
      <c r="C10" s="2" t="s">
        <v>41</v>
      </c>
      <c r="E10" s="26">
        <v>653863795</v>
      </c>
      <c r="F10" s="21" t="s">
        <v>52</v>
      </c>
      <c r="G10" s="31">
        <v>45570</v>
      </c>
      <c r="I10" s="2" t="s">
        <v>100</v>
      </c>
    </row>
    <row r="11" spans="1:9" ht="14.25" customHeight="1" x14ac:dyDescent="0.25">
      <c r="A11" s="2" t="s">
        <v>87</v>
      </c>
      <c r="B11" s="2" t="s">
        <v>87</v>
      </c>
      <c r="C11" s="2" t="s">
        <v>7</v>
      </c>
      <c r="D11" s="2" t="s">
        <v>8</v>
      </c>
      <c r="E11" s="26">
        <v>622300151</v>
      </c>
      <c r="F11" s="30" t="s">
        <v>9</v>
      </c>
      <c r="G11" s="31">
        <v>45570</v>
      </c>
      <c r="H11" s="31">
        <v>45577</v>
      </c>
    </row>
    <row r="12" spans="1:9" ht="14.25" customHeight="1" x14ac:dyDescent="0.25">
      <c r="A12" s="2" t="s">
        <v>17</v>
      </c>
      <c r="B12" s="2" t="s">
        <v>17</v>
      </c>
      <c r="C12" s="2" t="s">
        <v>20</v>
      </c>
      <c r="D12" s="2" t="s">
        <v>14</v>
      </c>
      <c r="E12" s="26">
        <v>635416045</v>
      </c>
      <c r="F12" s="30" t="s">
        <v>15</v>
      </c>
      <c r="G12" s="31">
        <v>45570</v>
      </c>
      <c r="H12" s="31">
        <v>45577</v>
      </c>
    </row>
    <row r="13" spans="1:9" ht="14.25" customHeight="1" x14ac:dyDescent="0.25">
      <c r="A13" s="2" t="s">
        <v>30</v>
      </c>
      <c r="C13" s="2" t="s">
        <v>31</v>
      </c>
      <c r="D13" s="2" t="s">
        <v>32</v>
      </c>
      <c r="E13" s="26">
        <v>659021982</v>
      </c>
      <c r="F13" s="3" t="s">
        <v>33</v>
      </c>
      <c r="G13" s="31">
        <v>45570</v>
      </c>
      <c r="H13" s="28"/>
      <c r="I13" s="2" t="s">
        <v>100</v>
      </c>
    </row>
    <row r="14" spans="1:9" ht="14.25" customHeight="1" x14ac:dyDescent="0.3">
      <c r="A14" s="2" t="s">
        <v>49</v>
      </c>
      <c r="C14" s="2" t="s">
        <v>41</v>
      </c>
      <c r="E14" s="27">
        <v>963468540</v>
      </c>
      <c r="F14" s="21" t="s">
        <v>50</v>
      </c>
      <c r="G14" s="31">
        <v>45570</v>
      </c>
      <c r="I14" s="2" t="s">
        <v>100</v>
      </c>
    </row>
    <row r="15" spans="1:9" ht="14.25" customHeight="1" x14ac:dyDescent="0.3">
      <c r="A15" s="2" t="s">
        <v>61</v>
      </c>
      <c r="B15" s="2" t="s">
        <v>61</v>
      </c>
      <c r="C15" s="2" t="s">
        <v>41</v>
      </c>
      <c r="D15" s="2" t="s">
        <v>90</v>
      </c>
      <c r="E15" s="27">
        <v>620107858</v>
      </c>
      <c r="F15" s="21" t="s">
        <v>62</v>
      </c>
      <c r="G15" s="31">
        <v>45570</v>
      </c>
      <c r="H15" s="31">
        <v>45577</v>
      </c>
    </row>
    <row r="16" spans="1:9" ht="14.25" customHeight="1" x14ac:dyDescent="0.3">
      <c r="A16" s="2" t="s">
        <v>57</v>
      </c>
      <c r="C16" s="2" t="s">
        <v>41</v>
      </c>
      <c r="E16" s="26">
        <v>686927282</v>
      </c>
      <c r="F16" s="21" t="s">
        <v>58</v>
      </c>
      <c r="G16" s="31">
        <v>45570</v>
      </c>
      <c r="I16" s="2" t="s">
        <v>102</v>
      </c>
    </row>
    <row r="17" spans="1:10" ht="14.25" customHeight="1" x14ac:dyDescent="0.3">
      <c r="A17" s="2" t="s">
        <v>44</v>
      </c>
      <c r="C17" s="2" t="s">
        <v>41</v>
      </c>
      <c r="E17" s="26">
        <v>656909082</v>
      </c>
      <c r="F17" s="21" t="s">
        <v>45</v>
      </c>
      <c r="G17" s="31">
        <v>45570</v>
      </c>
      <c r="I17" s="2" t="s">
        <v>100</v>
      </c>
    </row>
    <row r="18" spans="1:10" ht="14.25" customHeight="1" x14ac:dyDescent="0.25">
      <c r="A18" s="2" t="s">
        <v>27</v>
      </c>
      <c r="C18" s="2" t="s">
        <v>7</v>
      </c>
      <c r="D18" s="2" t="s">
        <v>28</v>
      </c>
      <c r="E18" s="27">
        <v>69552901</v>
      </c>
      <c r="F18" s="3" t="s">
        <v>29</v>
      </c>
      <c r="G18" s="31">
        <v>45570</v>
      </c>
      <c r="H18" s="28"/>
      <c r="I18" s="2" t="s">
        <v>102</v>
      </c>
    </row>
    <row r="19" spans="1:10" ht="14.25" customHeight="1" x14ac:dyDescent="0.3">
      <c r="A19" s="2" t="s">
        <v>39</v>
      </c>
      <c r="C19" s="2" t="s">
        <v>38</v>
      </c>
      <c r="E19" s="26">
        <v>691089199</v>
      </c>
      <c r="F19" s="21" t="s">
        <v>40</v>
      </c>
      <c r="G19" s="31">
        <v>45570</v>
      </c>
      <c r="I19" s="2" t="s">
        <v>101</v>
      </c>
    </row>
    <row r="20" spans="1:10" ht="14.25" customHeight="1" x14ac:dyDescent="0.3">
      <c r="A20" s="2" t="s">
        <v>74</v>
      </c>
      <c r="B20" s="2" t="s">
        <v>74</v>
      </c>
      <c r="C20" s="2" t="s">
        <v>7</v>
      </c>
      <c r="D20" s="2" t="s">
        <v>75</v>
      </c>
      <c r="E20" s="27">
        <v>609088629</v>
      </c>
      <c r="F20" s="21" t="s">
        <v>76</v>
      </c>
      <c r="G20" s="31">
        <v>45570</v>
      </c>
      <c r="H20" s="31">
        <v>45577</v>
      </c>
    </row>
    <row r="21" spans="1:10" ht="14.25" customHeight="1" x14ac:dyDescent="0.3">
      <c r="A21" s="24" t="s">
        <v>71</v>
      </c>
      <c r="B21" s="24"/>
      <c r="C21" s="24" t="s">
        <v>41</v>
      </c>
      <c r="D21" t="s">
        <v>72</v>
      </c>
      <c r="E21" s="25">
        <v>963680491</v>
      </c>
      <c r="F21" s="21" t="s">
        <v>73</v>
      </c>
      <c r="G21" s="31">
        <v>45570</v>
      </c>
      <c r="I21" s="2" t="s">
        <v>101</v>
      </c>
    </row>
    <row r="22" spans="1:10" ht="14.25" customHeight="1" x14ac:dyDescent="0.3">
      <c r="A22" s="2" t="s">
        <v>92</v>
      </c>
      <c r="C22" s="2" t="s">
        <v>41</v>
      </c>
      <c r="D22" s="2" t="s">
        <v>93</v>
      </c>
      <c r="F22" s="32" t="s">
        <v>94</v>
      </c>
      <c r="G22" s="31">
        <v>45575</v>
      </c>
      <c r="I22" s="2" t="s">
        <v>102</v>
      </c>
      <c r="J22" s="2" t="s">
        <v>95</v>
      </c>
    </row>
    <row r="23" spans="1:10" ht="14.25" customHeight="1" x14ac:dyDescent="0.3">
      <c r="A23" s="2" t="s">
        <v>96</v>
      </c>
      <c r="C23" s="2" t="s">
        <v>41</v>
      </c>
      <c r="D23" s="2" t="s">
        <v>97</v>
      </c>
      <c r="F23" s="32" t="s">
        <v>98</v>
      </c>
      <c r="G23" s="31">
        <v>45575</v>
      </c>
      <c r="I23" s="2" t="s">
        <v>103</v>
      </c>
      <c r="J23" s="2" t="s">
        <v>99</v>
      </c>
    </row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</sheetData>
  <autoFilter ref="A1:I23" xr:uid="{C28D6142-8499-41AA-9322-DBA7417E8530}">
    <sortState xmlns:xlrd2="http://schemas.microsoft.com/office/spreadsheetml/2017/richdata2" ref="A2:I21">
      <sortCondition ref="A1:A4"/>
    </sortState>
  </autoFilter>
  <phoneticPr fontId="5" type="noConversion"/>
  <hyperlinks>
    <hyperlink ref="F11" r:id="rId1" display="mailto:grupoyonicon@gmail.com" xr:uid="{491273EB-137F-465D-A87A-3051C8C0EB81}"/>
    <hyperlink ref="F18" r:id="rId2" display="mailto:apinto@saissl.com" xr:uid="{AF8773FE-E807-482D-8EDB-D454111BDEB0}"/>
    <hyperlink ref="F13" r:id="rId3" xr:uid="{5118D23F-F1F3-4595-AB85-08899D1DCCA0}"/>
    <hyperlink ref="F12" r:id="rId4" display="mailto:luis@ingeniar.es" xr:uid="{443E9BA5-2C28-41F9-866D-1C83FD2A8FA8}"/>
    <hyperlink ref="F19" r:id="rId5" xr:uid="{095E1418-3097-4CD1-8846-FC00A612B10D}"/>
    <hyperlink ref="F2" r:id="rId6" display="mailto:nacho@e-aleph.es" xr:uid="{15CFE308-D409-4049-B649-DA7A4E28DD0E}"/>
    <hyperlink ref="F14" r:id="rId7" xr:uid="{6E9E8F8C-D91D-4059-8F27-715E315B3997}"/>
    <hyperlink ref="F15" r:id="rId8" display="https://www.obramax.com/contacto/" xr:uid="{81754371-69D4-4B0A-8F26-748193D47FDC}"/>
    <hyperlink ref="F3" r:id="rId9" xr:uid="{C291E571-D128-46B1-9255-B759BA94D9DC}"/>
    <hyperlink ref="F9" r:id="rId10" xr:uid="{90571A08-0492-44E8-978D-3BFB8036A676}"/>
    <hyperlink ref="F21" r:id="rId11" display="mailto:viventia@viventia.eu" xr:uid="{C87B79CB-F984-48F7-8DAF-349F9F566BF3}"/>
    <hyperlink ref="F20" r:id="rId12" xr:uid="{84B47C3C-32C6-457B-A7AB-0F75BB83DBB7}"/>
    <hyperlink ref="F22" r:id="rId13" xr:uid="{CCE14693-CD9C-4AA1-8A42-07DC49B56D5B}"/>
    <hyperlink ref="F23" r:id="rId14" xr:uid="{B55116CB-DF1F-4BF4-B3C9-E11367E0B9E9}"/>
    <hyperlink ref="F16" r:id="rId15" xr:uid="{65D69D64-AB9A-487E-8641-E6F5FFA403A0}"/>
    <hyperlink ref="F17" r:id="rId16" display="mailto:info@reformasdoce.es" xr:uid="{A1BBFF88-1DA7-42CF-BD06-0AE9DC77F380}"/>
    <hyperlink ref="F10" r:id="rId17" display="mailto:info@grupoatmosfera.es" xr:uid="{48E62030-A0EB-4F50-85D7-5C39FDC17F71}"/>
    <hyperlink ref="F6" r:id="rId18" xr:uid="{B6DBB30A-2C1F-4232-8E9D-30AD0B616F6C}"/>
    <hyperlink ref="F7" r:id="rId19" xr:uid="{8065067B-C03A-4AC8-AD9D-1FD9B3C22737}"/>
    <hyperlink ref="F5" r:id="rId20" xr:uid="{CE623DCB-6722-46DC-8D76-B08DE050881F}"/>
    <hyperlink ref="F4" r:id="rId21" display="mailto:info@cefvalencia.es" xr:uid="{F90188EA-2B52-4D1C-9539-077F64AD5A79}"/>
    <hyperlink ref="E4" r:id="rId22" display="tel:+34607647603" xr:uid="{FB04DF88-2F06-4CBA-B4A1-D5AC968340D2}"/>
  </hyperlinks>
  <pageMargins left="0.7" right="0.7" top="0.75" bottom="0.75" header="0.3" footer="0.3"/>
  <pageSetup paperSize="9"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F3DAA-6054-4F20-BBE3-FD12EDEA8492}">
  <dimension ref="A1:I33"/>
  <sheetViews>
    <sheetView zoomScale="80" zoomScaleNormal="80" workbookViewId="0">
      <selection activeCell="B7" sqref="B7"/>
    </sheetView>
  </sheetViews>
  <sheetFormatPr baseColWidth="10" defaultColWidth="35.88671875" defaultRowHeight="13.2" x14ac:dyDescent="0.25"/>
  <cols>
    <col min="1" max="1" width="8.33203125" style="2" bestFit="1" customWidth="1"/>
    <col min="2" max="2" width="48.5546875" style="2" bestFit="1" customWidth="1"/>
    <col min="3" max="3" width="12.77734375" style="2" customWidth="1"/>
    <col min="4" max="4" width="16.6640625" style="2" bestFit="1" customWidth="1"/>
    <col min="5" max="5" width="15.33203125" style="2" bestFit="1" customWidth="1"/>
    <col min="6" max="6" width="13" style="2" bestFit="1" customWidth="1"/>
    <col min="7" max="7" width="12.77734375" style="2" customWidth="1"/>
    <col min="8" max="8" width="13" style="2" customWidth="1"/>
    <col min="9" max="9" width="8.6640625" style="2" customWidth="1"/>
    <col min="10" max="16384" width="35.88671875" style="2"/>
  </cols>
  <sheetData>
    <row r="1" spans="1:9" x14ac:dyDescent="0.25">
      <c r="A1" s="16" t="s">
        <v>10</v>
      </c>
      <c r="B1" s="16" t="s">
        <v>18</v>
      </c>
      <c r="C1" s="17" t="s">
        <v>85</v>
      </c>
      <c r="D1" s="17" t="s">
        <v>86</v>
      </c>
      <c r="E1" s="17" t="s">
        <v>88</v>
      </c>
      <c r="F1" s="17" t="s">
        <v>36</v>
      </c>
      <c r="G1" s="17" t="s">
        <v>91</v>
      </c>
      <c r="H1" s="1" t="s">
        <v>12</v>
      </c>
      <c r="I1" s="1" t="s">
        <v>13</v>
      </c>
    </row>
    <row r="2" spans="1:9" ht="13.2" customHeight="1" x14ac:dyDescent="0.25">
      <c r="A2" s="19">
        <v>1</v>
      </c>
      <c r="B2" s="14" t="s">
        <v>35</v>
      </c>
      <c r="C2" s="4">
        <v>203.47</v>
      </c>
      <c r="D2" s="4">
        <v>545.55999999999995</v>
      </c>
      <c r="E2" s="4">
        <v>556.58000000000004</v>
      </c>
      <c r="F2" s="4">
        <v>685.8</v>
      </c>
      <c r="G2" s="4">
        <v>434.12</v>
      </c>
      <c r="H2" s="9">
        <f>AVERAGE(C2:G2)</f>
        <v>485.10600000000005</v>
      </c>
      <c r="I2" s="5">
        <f>+H2/H12</f>
        <v>3.337300482154497E-3</v>
      </c>
    </row>
    <row r="3" spans="1:9" ht="13.8" customHeight="1" x14ac:dyDescent="0.25">
      <c r="A3" s="19">
        <v>2</v>
      </c>
      <c r="B3" s="15" t="s">
        <v>77</v>
      </c>
      <c r="C3" s="4">
        <v>10455.15</v>
      </c>
      <c r="D3" s="4">
        <v>14455.65</v>
      </c>
      <c r="E3" s="4">
        <v>18291.189999999999</v>
      </c>
      <c r="F3" s="4">
        <v>12734.11</v>
      </c>
      <c r="G3" s="4">
        <v>12874.42</v>
      </c>
      <c r="H3" s="9">
        <f t="shared" ref="H3:H11" si="0">AVERAGE(C3:G3)</f>
        <v>13762.104000000001</v>
      </c>
      <c r="I3" s="5">
        <f>+H3/H12</f>
        <v>9.4676784691717544E-2</v>
      </c>
    </row>
    <row r="4" spans="1:9" x14ac:dyDescent="0.25">
      <c r="A4" s="19">
        <v>3</v>
      </c>
      <c r="B4" s="14" t="s">
        <v>78</v>
      </c>
      <c r="C4" s="4">
        <v>15129.21</v>
      </c>
      <c r="D4" s="4">
        <v>14998.98</v>
      </c>
      <c r="E4" s="4">
        <v>19593.7</v>
      </c>
      <c r="F4" s="4">
        <v>19584.419999999998</v>
      </c>
      <c r="G4" s="4">
        <v>24610.38</v>
      </c>
      <c r="H4" s="9">
        <f t="shared" si="0"/>
        <v>18783.338</v>
      </c>
      <c r="I4" s="5">
        <f>+H4/H12</f>
        <v>0.12922050637153709</v>
      </c>
    </row>
    <row r="5" spans="1:9" x14ac:dyDescent="0.25">
      <c r="A5" s="19">
        <v>4</v>
      </c>
      <c r="B5" s="14" t="s">
        <v>79</v>
      </c>
      <c r="C5" s="4">
        <v>16824.150000000001</v>
      </c>
      <c r="D5" s="4">
        <v>18239.98</v>
      </c>
      <c r="E5" s="4">
        <v>21598.9</v>
      </c>
      <c r="F5" s="4">
        <v>17990</v>
      </c>
      <c r="G5" s="4">
        <v>15674.05</v>
      </c>
      <c r="H5" s="9">
        <f t="shared" si="0"/>
        <v>18065.416000000001</v>
      </c>
      <c r="I5" s="5">
        <f>+H5/H12</f>
        <v>0.12428154161589748</v>
      </c>
    </row>
    <row r="6" spans="1:9" x14ac:dyDescent="0.25">
      <c r="A6" s="19">
        <v>5</v>
      </c>
      <c r="B6" s="14" t="s">
        <v>80</v>
      </c>
      <c r="C6" s="4">
        <v>289.37</v>
      </c>
      <c r="D6" s="4">
        <v>550</v>
      </c>
      <c r="E6" s="4">
        <v>447.6</v>
      </c>
      <c r="F6" s="4">
        <v>1861.27</v>
      </c>
      <c r="G6" s="4">
        <v>801.95</v>
      </c>
      <c r="H6" s="9">
        <f t="shared" si="0"/>
        <v>790.0379999999999</v>
      </c>
      <c r="I6" s="5">
        <f>+H6/H12</f>
        <v>5.4350888224849285E-3</v>
      </c>
    </row>
    <row r="7" spans="1:9" x14ac:dyDescent="0.25">
      <c r="A7" s="19">
        <v>6</v>
      </c>
      <c r="B7" s="14" t="s">
        <v>34</v>
      </c>
      <c r="C7" s="4">
        <v>44852.77</v>
      </c>
      <c r="D7" s="4">
        <v>51256.65</v>
      </c>
      <c r="E7" s="4">
        <v>52633.73</v>
      </c>
      <c r="F7" s="4">
        <v>46568.1</v>
      </c>
      <c r="G7" s="4">
        <v>38862.449999999997</v>
      </c>
      <c r="H7" s="9">
        <f t="shared" si="0"/>
        <v>46834.740000000005</v>
      </c>
      <c r="I7" s="5">
        <f>+H7/H12</f>
        <v>0.32220092182652971</v>
      </c>
    </row>
    <row r="8" spans="1:9" x14ac:dyDescent="0.25">
      <c r="A8" s="19">
        <v>7</v>
      </c>
      <c r="B8" s="14" t="s">
        <v>81</v>
      </c>
      <c r="C8" s="4">
        <v>25840.2</v>
      </c>
      <c r="D8" s="4">
        <v>26578.880000000001</v>
      </c>
      <c r="E8" s="4">
        <v>31163.09</v>
      </c>
      <c r="F8" s="4">
        <v>25999.93</v>
      </c>
      <c r="G8" s="4">
        <v>25135.26</v>
      </c>
      <c r="H8" s="9">
        <f t="shared" si="0"/>
        <v>26943.472000000002</v>
      </c>
      <c r="I8" s="5">
        <f>+H8/H12</f>
        <v>0.18535837960469709</v>
      </c>
    </row>
    <row r="9" spans="1:9" x14ac:dyDescent="0.25">
      <c r="A9" s="19">
        <v>8</v>
      </c>
      <c r="B9" s="14" t="s">
        <v>82</v>
      </c>
      <c r="C9" s="4">
        <v>17102.349999999999</v>
      </c>
      <c r="D9" s="4">
        <v>16245.55</v>
      </c>
      <c r="E9" s="4">
        <v>15345.61</v>
      </c>
      <c r="F9" s="4">
        <v>11956.3</v>
      </c>
      <c r="G9" s="4">
        <v>23641.17</v>
      </c>
      <c r="H9" s="9">
        <f t="shared" si="0"/>
        <v>16858.196</v>
      </c>
      <c r="I9" s="5">
        <f>+H9/H12</f>
        <v>0.1159764373952394</v>
      </c>
    </row>
    <row r="10" spans="1:9" x14ac:dyDescent="0.25">
      <c r="A10" s="19">
        <v>9</v>
      </c>
      <c r="B10" s="14" t="s">
        <v>83</v>
      </c>
      <c r="C10" s="4">
        <v>1591.2</v>
      </c>
      <c r="D10" s="4">
        <v>2125</v>
      </c>
      <c r="E10" s="4">
        <v>539.47</v>
      </c>
      <c r="F10" s="4">
        <v>1300</v>
      </c>
      <c r="G10" s="4">
        <v>1508</v>
      </c>
      <c r="H10" s="9">
        <f t="shared" si="0"/>
        <v>1412.7339999999999</v>
      </c>
      <c r="I10" s="5">
        <f>+H10/H12</f>
        <v>9.7189436109964642E-3</v>
      </c>
    </row>
    <row r="11" spans="1:9" x14ac:dyDescent="0.25">
      <c r="A11" s="19">
        <v>10</v>
      </c>
      <c r="B11" s="14" t="s">
        <v>84</v>
      </c>
      <c r="C11" s="4">
        <v>600</v>
      </c>
      <c r="D11" s="4">
        <v>750</v>
      </c>
      <c r="E11" s="4">
        <v>1157.8900000000001</v>
      </c>
      <c r="F11" s="4">
        <v>275</v>
      </c>
      <c r="G11" s="4">
        <v>4335.3999999999996</v>
      </c>
      <c r="H11" s="9">
        <f t="shared" si="0"/>
        <v>1423.6579999999999</v>
      </c>
      <c r="I11" s="5">
        <f>+H11/H12</f>
        <v>9.7940955787458941E-3</v>
      </c>
    </row>
    <row r="12" spans="1:9" x14ac:dyDescent="0.25">
      <c r="B12" s="7" t="s">
        <v>11</v>
      </c>
      <c r="C12" s="8">
        <f>+C2+C3+C4+C5+C6+C7+C8+C9+C10+C11</f>
        <v>132887.87</v>
      </c>
      <c r="D12" s="8">
        <f>+D2+D3+D4+D5+D6+D7+D8+D9+D10+D11</f>
        <v>145746.25</v>
      </c>
      <c r="E12" s="8">
        <f>+E2+E3+E4+E5+E6+E7+E8+E9+E10+E11</f>
        <v>161327.76000000004</v>
      </c>
      <c r="F12" s="8">
        <f>+F2+F3+F4+F5+F6+F7+F8+F9+F10+F11</f>
        <v>138954.93</v>
      </c>
      <c r="G12" s="8">
        <f>+G2+G3+G4+G5+G6+G7+G8+G9+G10+G11</f>
        <v>147877.19999999998</v>
      </c>
      <c r="H12" s="9">
        <f>SUM(H2:H11)</f>
        <v>145358.802</v>
      </c>
      <c r="I12" s="5">
        <f>SUM(I2:I11)</f>
        <v>1.0000000000000002</v>
      </c>
    </row>
    <row r="13" spans="1:9" x14ac:dyDescent="0.25">
      <c r="D13" s="20"/>
      <c r="E13" s="20"/>
    </row>
    <row r="14" spans="1:9" x14ac:dyDescent="0.25">
      <c r="D14" s="4"/>
      <c r="E14" s="4"/>
    </row>
    <row r="15" spans="1:9" x14ac:dyDescent="0.25">
      <c r="B15" s="17" t="s">
        <v>104</v>
      </c>
      <c r="C15" s="17" t="s">
        <v>85</v>
      </c>
      <c r="D15" s="17" t="s">
        <v>86</v>
      </c>
      <c r="E15" s="17" t="s">
        <v>88</v>
      </c>
      <c r="F15" s="17" t="s">
        <v>36</v>
      </c>
      <c r="G15" s="17" t="s">
        <v>91</v>
      </c>
      <c r="H15" s="1" t="s">
        <v>12</v>
      </c>
    </row>
    <row r="16" spans="1:9" x14ac:dyDescent="0.25">
      <c r="B16" s="2" t="s">
        <v>105</v>
      </c>
      <c r="C16" s="4">
        <v>2544</v>
      </c>
      <c r="D16" s="4" t="s">
        <v>106</v>
      </c>
      <c r="E16" s="4">
        <v>3036</v>
      </c>
      <c r="F16" s="4">
        <v>2960</v>
      </c>
      <c r="G16" s="4">
        <v>2526</v>
      </c>
      <c r="H16" s="18">
        <f t="shared" ref="H16:H21" si="1">AVERAGE(C16,E16:G16)</f>
        <v>2766.5</v>
      </c>
    </row>
    <row r="17" spans="2:8" x14ac:dyDescent="0.25">
      <c r="B17" s="2" t="s">
        <v>107</v>
      </c>
      <c r="C17" s="4">
        <v>4826</v>
      </c>
      <c r="D17" s="4" t="s">
        <v>106</v>
      </c>
      <c r="E17" s="4">
        <v>6978</v>
      </c>
      <c r="F17" s="4">
        <v>5502</v>
      </c>
      <c r="G17" s="4">
        <v>5120</v>
      </c>
      <c r="H17" s="18">
        <f t="shared" si="1"/>
        <v>5606.5</v>
      </c>
    </row>
    <row r="18" spans="2:8" x14ac:dyDescent="0.25">
      <c r="B18" s="2" t="s">
        <v>108</v>
      </c>
      <c r="C18" s="4">
        <v>725</v>
      </c>
      <c r="D18" s="4" t="s">
        <v>106</v>
      </c>
      <c r="E18" s="4">
        <v>863</v>
      </c>
      <c r="F18" s="4">
        <v>795</v>
      </c>
      <c r="G18" s="4">
        <v>687</v>
      </c>
      <c r="H18" s="18">
        <f t="shared" si="1"/>
        <v>767.5</v>
      </c>
    </row>
    <row r="19" spans="2:8" x14ac:dyDescent="0.25">
      <c r="B19" s="2" t="s">
        <v>109</v>
      </c>
      <c r="C19" s="4">
        <v>1154</v>
      </c>
      <c r="D19" s="4" t="s">
        <v>106</v>
      </c>
      <c r="E19" s="4">
        <v>5410</v>
      </c>
      <c r="F19" s="4">
        <v>2384</v>
      </c>
      <c r="G19" s="4">
        <v>3629</v>
      </c>
      <c r="H19" s="18">
        <f t="shared" si="1"/>
        <v>3144.25</v>
      </c>
    </row>
    <row r="20" spans="2:8" x14ac:dyDescent="0.25">
      <c r="B20" s="2" t="s">
        <v>110</v>
      </c>
      <c r="C20" s="4">
        <v>6552</v>
      </c>
      <c r="D20" s="4" t="s">
        <v>106</v>
      </c>
      <c r="E20" s="4">
        <v>6218</v>
      </c>
      <c r="F20" s="4">
        <v>7250</v>
      </c>
      <c r="G20" s="4">
        <v>7345</v>
      </c>
      <c r="H20" s="18">
        <f t="shared" si="1"/>
        <v>6841.25</v>
      </c>
    </row>
    <row r="21" spans="2:8" x14ac:dyDescent="0.25">
      <c r="B21" s="2" t="s">
        <v>111</v>
      </c>
      <c r="C21" s="4">
        <v>3767</v>
      </c>
      <c r="D21" s="4" t="s">
        <v>106</v>
      </c>
      <c r="E21" s="4">
        <v>3421</v>
      </c>
      <c r="F21" s="4">
        <v>1650</v>
      </c>
      <c r="G21" s="4">
        <v>4105</v>
      </c>
      <c r="H21" s="18">
        <f t="shared" si="1"/>
        <v>3235.75</v>
      </c>
    </row>
    <row r="22" spans="2:8" x14ac:dyDescent="0.25">
      <c r="C22" s="4"/>
      <c r="D22" s="4"/>
      <c r="E22" s="4"/>
      <c r="F22" s="4"/>
      <c r="G22" s="4"/>
      <c r="H22" s="33">
        <f>SUM(H16:H21)</f>
        <v>22361.75</v>
      </c>
    </row>
    <row r="23" spans="2:8" x14ac:dyDescent="0.25">
      <c r="C23" s="4"/>
      <c r="D23" s="4"/>
      <c r="E23" s="4"/>
      <c r="F23" s="4"/>
      <c r="G23" s="4"/>
    </row>
    <row r="24" spans="2:8" x14ac:dyDescent="0.25">
      <c r="C24" s="4"/>
      <c r="D24" s="4"/>
      <c r="E24" s="4"/>
      <c r="F24" s="4"/>
      <c r="G24" s="4"/>
    </row>
    <row r="25" spans="2:8" x14ac:dyDescent="0.25">
      <c r="C25" s="34">
        <f>(C12-E12)/E12</f>
        <v>-0.17628639981116725</v>
      </c>
      <c r="D25" s="4"/>
      <c r="E25" s="4"/>
      <c r="F25" s="4"/>
      <c r="G25" s="4"/>
    </row>
    <row r="26" spans="2:8" x14ac:dyDescent="0.25">
      <c r="C26" s="4"/>
      <c r="D26" s="4"/>
      <c r="E26" s="4"/>
      <c r="F26" s="4"/>
      <c r="G26" s="4"/>
    </row>
    <row r="27" spans="2:8" x14ac:dyDescent="0.25">
      <c r="C27" s="4"/>
      <c r="D27" s="4"/>
      <c r="E27" s="4"/>
      <c r="F27" s="4"/>
      <c r="G27" s="4"/>
    </row>
    <row r="28" spans="2:8" x14ac:dyDescent="0.25">
      <c r="C28" s="4"/>
      <c r="D28" s="4"/>
      <c r="E28" s="4"/>
      <c r="F28" s="4"/>
      <c r="G28" s="4"/>
    </row>
    <row r="29" spans="2:8" x14ac:dyDescent="0.25">
      <c r="C29" s="4"/>
      <c r="D29" s="4"/>
      <c r="E29" s="4"/>
      <c r="F29" s="4"/>
      <c r="G29" s="4"/>
    </row>
    <row r="30" spans="2:8" x14ac:dyDescent="0.25">
      <c r="C30" s="4"/>
      <c r="D30" s="4"/>
      <c r="E30" s="4"/>
      <c r="F30" s="4"/>
      <c r="G30" s="4"/>
    </row>
    <row r="31" spans="2:8" x14ac:dyDescent="0.25">
      <c r="C31" s="4"/>
      <c r="D31" s="4"/>
      <c r="E31" s="4"/>
      <c r="F31" s="4"/>
      <c r="G31" s="4"/>
    </row>
    <row r="32" spans="2:8" x14ac:dyDescent="0.25">
      <c r="C32" s="4"/>
      <c r="D32" s="4"/>
      <c r="E32" s="4"/>
      <c r="F32" s="4"/>
      <c r="G32" s="4"/>
    </row>
    <row r="33" spans="3:7" x14ac:dyDescent="0.25">
      <c r="C33" s="4"/>
      <c r="D33" s="4"/>
      <c r="E33" s="4"/>
      <c r="F33" s="4"/>
      <c r="G33" s="4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A3989-0BF5-4C64-A00C-65CD20CC2925}">
  <dimension ref="A1:N13"/>
  <sheetViews>
    <sheetView zoomScale="80" zoomScaleNormal="80" workbookViewId="0">
      <selection activeCell="E30" sqref="E30"/>
    </sheetView>
  </sheetViews>
  <sheetFormatPr baseColWidth="10" defaultRowHeight="14.4" x14ac:dyDescent="0.3"/>
  <cols>
    <col min="2" max="4" width="7.109375" customWidth="1"/>
    <col min="5" max="5" width="35" bestFit="1" customWidth="1"/>
    <col min="6" max="6" width="6.77734375" customWidth="1"/>
    <col min="7" max="7" width="6.44140625" customWidth="1"/>
    <col min="9" max="14" width="12.77734375" bestFit="1" customWidth="1"/>
  </cols>
  <sheetData>
    <row r="1" spans="1:14" x14ac:dyDescent="0.3">
      <c r="A1" s="10" t="s">
        <v>1</v>
      </c>
      <c r="B1" s="10" t="s">
        <v>24</v>
      </c>
      <c r="C1" s="10" t="s">
        <v>25</v>
      </c>
      <c r="E1" s="10" t="s">
        <v>26</v>
      </c>
      <c r="F1" s="10" t="s">
        <v>24</v>
      </c>
      <c r="G1" s="10" t="s">
        <v>25</v>
      </c>
      <c r="I1" s="17" t="s">
        <v>85</v>
      </c>
      <c r="J1" s="17" t="s">
        <v>86</v>
      </c>
      <c r="K1" s="17" t="s">
        <v>88</v>
      </c>
      <c r="L1" s="17" t="s">
        <v>36</v>
      </c>
      <c r="M1" s="17" t="s">
        <v>91</v>
      </c>
      <c r="N1" s="6"/>
    </row>
    <row r="2" spans="1:14" x14ac:dyDescent="0.3">
      <c r="A2" s="10" t="s">
        <v>31</v>
      </c>
      <c r="B2" s="10">
        <v>1</v>
      </c>
      <c r="C2" s="11">
        <f>+B2/B7</f>
        <v>4.5454545454545456E-2</v>
      </c>
      <c r="E2" s="10" t="s">
        <v>21</v>
      </c>
      <c r="F2" s="10">
        <v>4</v>
      </c>
      <c r="G2" s="11">
        <f>+F2/F6</f>
        <v>0.23529411764705882</v>
      </c>
      <c r="I2" s="13">
        <v>132887.87</v>
      </c>
      <c r="J2" s="13">
        <v>145746.25</v>
      </c>
      <c r="K2" s="13">
        <v>161327.76000000004</v>
      </c>
      <c r="L2" s="13">
        <v>138954.93</v>
      </c>
      <c r="M2" s="13">
        <v>147877.19999999998</v>
      </c>
      <c r="N2" s="13"/>
    </row>
    <row r="3" spans="1:14" x14ac:dyDescent="0.3">
      <c r="A3" s="10" t="s">
        <v>41</v>
      </c>
      <c r="B3" s="10">
        <v>16</v>
      </c>
      <c r="C3" s="11">
        <f>+B3/B7</f>
        <v>0.72727272727272729</v>
      </c>
      <c r="E3" s="10" t="s">
        <v>22</v>
      </c>
      <c r="F3" s="10">
        <v>9</v>
      </c>
      <c r="G3" s="11">
        <f>+F3/F6</f>
        <v>0.52941176470588236</v>
      </c>
      <c r="I3" s="13">
        <v>145358.802</v>
      </c>
      <c r="J3" s="13">
        <v>145358.802</v>
      </c>
      <c r="K3" s="13">
        <v>145358.802</v>
      </c>
      <c r="L3" s="13">
        <v>145358.802</v>
      </c>
      <c r="M3" s="13">
        <v>145358.802</v>
      </c>
      <c r="N3" s="13"/>
    </row>
    <row r="4" spans="1:14" x14ac:dyDescent="0.3">
      <c r="A4" s="10" t="s">
        <v>38</v>
      </c>
      <c r="B4" s="10">
        <v>1</v>
      </c>
      <c r="C4" s="11">
        <f>+B4/B7</f>
        <v>4.5454545454545456E-2</v>
      </c>
      <c r="E4" s="10" t="s">
        <v>23</v>
      </c>
      <c r="F4" s="10">
        <v>3</v>
      </c>
      <c r="G4" s="11">
        <f>+F4/F6</f>
        <v>0.17647058823529413</v>
      </c>
    </row>
    <row r="5" spans="1:14" x14ac:dyDescent="0.3">
      <c r="A5" s="10" t="s">
        <v>7</v>
      </c>
      <c r="B5" s="10">
        <v>3</v>
      </c>
      <c r="C5" s="11">
        <f>+B5/B7</f>
        <v>0.13636363636363635</v>
      </c>
      <c r="E5" s="10" t="s">
        <v>103</v>
      </c>
      <c r="F5" s="10">
        <v>1</v>
      </c>
      <c r="G5" s="11">
        <f>+F5/F6</f>
        <v>5.8823529411764705E-2</v>
      </c>
    </row>
    <row r="6" spans="1:14" x14ac:dyDescent="0.3">
      <c r="A6" s="10" t="s">
        <v>20</v>
      </c>
      <c r="B6" s="10">
        <v>1</v>
      </c>
      <c r="C6" s="11">
        <f>+B6/B7</f>
        <v>4.5454545454545456E-2</v>
      </c>
      <c r="F6" s="10">
        <f>SUM(F2:F5)</f>
        <v>17</v>
      </c>
      <c r="G6" s="12"/>
    </row>
    <row r="7" spans="1:14" x14ac:dyDescent="0.3">
      <c r="B7" s="10">
        <f>SUM(B2:B6)</f>
        <v>22</v>
      </c>
      <c r="C7" s="12"/>
    </row>
    <row r="9" spans="1:14" x14ac:dyDescent="0.3">
      <c r="E9" s="10" t="s">
        <v>37</v>
      </c>
      <c r="F9" s="10" t="s">
        <v>24</v>
      </c>
      <c r="G9" s="10" t="s">
        <v>25</v>
      </c>
    </row>
    <row r="10" spans="1:14" x14ac:dyDescent="0.3">
      <c r="E10" s="10" t="s">
        <v>41</v>
      </c>
      <c r="F10" s="10">
        <v>2</v>
      </c>
      <c r="G10" s="11">
        <f>+F10/F13</f>
        <v>0.4</v>
      </c>
    </row>
    <row r="11" spans="1:14" x14ac:dyDescent="0.3">
      <c r="E11" s="10" t="s">
        <v>20</v>
      </c>
      <c r="F11" s="10">
        <v>1</v>
      </c>
      <c r="G11" s="11">
        <f>+F11/F13</f>
        <v>0.2</v>
      </c>
    </row>
    <row r="12" spans="1:14" x14ac:dyDescent="0.3">
      <c r="E12" s="10" t="s">
        <v>7</v>
      </c>
      <c r="F12" s="10">
        <v>2</v>
      </c>
      <c r="G12" s="11">
        <f>+F12/F13</f>
        <v>0.4</v>
      </c>
    </row>
    <row r="13" spans="1:14" x14ac:dyDescent="0.3">
      <c r="F13" s="10">
        <f>SUM(F10:F12)</f>
        <v>5</v>
      </c>
      <c r="G13" s="12"/>
    </row>
  </sheetData>
  <phoneticPr fontId="5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9A78F-AB31-480F-B670-99A41581EE03}">
  <dimension ref="A1:J13"/>
  <sheetViews>
    <sheetView zoomScale="90" zoomScaleNormal="90" workbookViewId="0">
      <selection activeCell="N7" sqref="N7"/>
    </sheetView>
  </sheetViews>
  <sheetFormatPr baseColWidth="10" defaultRowHeight="13.8" x14ac:dyDescent="0.3"/>
  <cols>
    <col min="1" max="1" width="7.44140625" style="36" bestFit="1" customWidth="1"/>
    <col min="2" max="2" width="41.109375" style="36" customWidth="1"/>
    <col min="3" max="4" width="12.5546875" style="36" bestFit="1" customWidth="1"/>
    <col min="5" max="5" width="12.5546875" style="36" customWidth="1"/>
    <col min="6" max="6" width="12.88671875" style="36" bestFit="1" customWidth="1"/>
    <col min="7" max="9" width="12.5546875" style="36" bestFit="1" customWidth="1"/>
    <col min="10" max="10" width="8" style="36" bestFit="1" customWidth="1"/>
    <col min="11" max="16384" width="11.5546875" style="36"/>
  </cols>
  <sheetData>
    <row r="1" spans="1:10" x14ac:dyDescent="0.3">
      <c r="A1" s="35" t="s">
        <v>10</v>
      </c>
      <c r="B1" s="35" t="s">
        <v>18</v>
      </c>
      <c r="C1" s="35" t="s">
        <v>112</v>
      </c>
      <c r="D1" s="35" t="s">
        <v>113</v>
      </c>
      <c r="E1" s="35" t="s">
        <v>114</v>
      </c>
      <c r="F1" s="35" t="s">
        <v>115</v>
      </c>
      <c r="G1" s="35" t="s">
        <v>116</v>
      </c>
      <c r="H1" s="35" t="s">
        <v>117</v>
      </c>
      <c r="I1" s="35" t="s">
        <v>12</v>
      </c>
      <c r="J1" s="35" t="s">
        <v>13</v>
      </c>
    </row>
    <row r="2" spans="1:10" x14ac:dyDescent="0.3">
      <c r="A2" s="36">
        <v>1</v>
      </c>
      <c r="B2" s="36" t="s">
        <v>35</v>
      </c>
      <c r="C2" s="37">
        <v>203.47</v>
      </c>
      <c r="D2" s="37">
        <v>545.55999999999995</v>
      </c>
      <c r="E2" s="37">
        <v>202.44</v>
      </c>
      <c r="F2" s="37">
        <v>556.58000000000004</v>
      </c>
      <c r="G2" s="37">
        <v>685.8</v>
      </c>
      <c r="H2" s="37">
        <v>434.12</v>
      </c>
      <c r="I2" s="37">
        <v>485.10600000000005</v>
      </c>
      <c r="J2" s="38">
        <v>3.337300482154497E-3</v>
      </c>
    </row>
    <row r="3" spans="1:10" x14ac:dyDescent="0.3">
      <c r="A3" s="36">
        <v>2</v>
      </c>
      <c r="B3" s="36" t="s">
        <v>77</v>
      </c>
      <c r="C3" s="37">
        <v>10455.15</v>
      </c>
      <c r="D3" s="37">
        <v>14455.65</v>
      </c>
      <c r="E3" s="37">
        <v>9987.9500000000007</v>
      </c>
      <c r="F3" s="37">
        <v>18291.189999999999</v>
      </c>
      <c r="G3" s="37">
        <v>12734.11</v>
      </c>
      <c r="H3" s="37">
        <v>12874.42</v>
      </c>
      <c r="I3" s="37">
        <v>13762.104000000001</v>
      </c>
      <c r="J3" s="38">
        <v>9.4676784691717544E-2</v>
      </c>
    </row>
    <row r="4" spans="1:10" x14ac:dyDescent="0.3">
      <c r="A4" s="36">
        <v>3</v>
      </c>
      <c r="B4" s="36" t="s">
        <v>78</v>
      </c>
      <c r="C4" s="37">
        <v>15129.21</v>
      </c>
      <c r="D4" s="37">
        <v>14998.98</v>
      </c>
      <c r="E4" s="37">
        <v>15090.09</v>
      </c>
      <c r="F4" s="37">
        <v>19593.7</v>
      </c>
      <c r="G4" s="37">
        <v>19584.419999999998</v>
      </c>
      <c r="H4" s="37">
        <v>24610.38</v>
      </c>
      <c r="I4" s="37">
        <v>18783.338</v>
      </c>
      <c r="J4" s="38">
        <v>0.12922050637153709</v>
      </c>
    </row>
    <row r="5" spans="1:10" x14ac:dyDescent="0.3">
      <c r="A5" s="36">
        <v>4</v>
      </c>
      <c r="B5" s="36" t="s">
        <v>79</v>
      </c>
      <c r="C5" s="37">
        <v>16824.150000000001</v>
      </c>
      <c r="D5" s="37">
        <v>18239.98</v>
      </c>
      <c r="E5" s="37">
        <v>15235.5</v>
      </c>
      <c r="F5" s="37">
        <v>21598.9</v>
      </c>
      <c r="G5" s="37">
        <v>17990</v>
      </c>
      <c r="H5" s="37">
        <v>15674.05</v>
      </c>
      <c r="I5" s="37">
        <v>18065.416000000001</v>
      </c>
      <c r="J5" s="38">
        <v>0.12428154161589748</v>
      </c>
    </row>
    <row r="6" spans="1:10" x14ac:dyDescent="0.3">
      <c r="A6" s="36">
        <v>5</v>
      </c>
      <c r="B6" s="36" t="s">
        <v>80</v>
      </c>
      <c r="C6" s="37">
        <v>289.37</v>
      </c>
      <c r="D6" s="37">
        <v>550</v>
      </c>
      <c r="E6" s="37">
        <v>450</v>
      </c>
      <c r="F6" s="37">
        <v>447.6</v>
      </c>
      <c r="G6" s="37">
        <v>1861.27</v>
      </c>
      <c r="H6" s="37">
        <v>801.95</v>
      </c>
      <c r="I6" s="37">
        <v>790.0379999999999</v>
      </c>
      <c r="J6" s="38">
        <v>5.4350888224849285E-3</v>
      </c>
    </row>
    <row r="7" spans="1:10" x14ac:dyDescent="0.3">
      <c r="A7" s="36">
        <v>6</v>
      </c>
      <c r="B7" s="36" t="s">
        <v>34</v>
      </c>
      <c r="C7" s="37">
        <v>44852.77</v>
      </c>
      <c r="D7" s="37">
        <v>51256.65</v>
      </c>
      <c r="E7" s="37">
        <v>42235.67</v>
      </c>
      <c r="F7" s="37">
        <v>52633.73</v>
      </c>
      <c r="G7" s="37">
        <v>46568.1</v>
      </c>
      <c r="H7" s="37">
        <v>38862.449999999997</v>
      </c>
      <c r="I7" s="37">
        <v>46834.740000000005</v>
      </c>
      <c r="J7" s="38">
        <v>0.32220092182652971</v>
      </c>
    </row>
    <row r="8" spans="1:10" x14ac:dyDescent="0.3">
      <c r="A8" s="36">
        <v>7</v>
      </c>
      <c r="B8" s="36" t="s">
        <v>81</v>
      </c>
      <c r="C8" s="37">
        <v>25840.2</v>
      </c>
      <c r="D8" s="37">
        <v>26578.880000000001</v>
      </c>
      <c r="E8" s="37">
        <v>26125.65</v>
      </c>
      <c r="F8" s="37">
        <v>31163.09</v>
      </c>
      <c r="G8" s="37">
        <v>25999.93</v>
      </c>
      <c r="H8" s="37">
        <v>25135.26</v>
      </c>
      <c r="I8" s="37">
        <v>26943.472000000002</v>
      </c>
      <c r="J8" s="38">
        <v>0.18535837960469709</v>
      </c>
    </row>
    <row r="9" spans="1:10" x14ac:dyDescent="0.3">
      <c r="A9" s="36">
        <v>8</v>
      </c>
      <c r="B9" s="36" t="s">
        <v>82</v>
      </c>
      <c r="C9" s="37">
        <v>17102.349999999999</v>
      </c>
      <c r="D9" s="37">
        <v>16245.55</v>
      </c>
      <c r="E9" s="37">
        <v>16590.650000000001</v>
      </c>
      <c r="F9" s="37">
        <v>15345.61</v>
      </c>
      <c r="G9" s="37">
        <v>11956.3</v>
      </c>
      <c r="H9" s="37">
        <v>23641.17</v>
      </c>
      <c r="I9" s="37">
        <v>16858.196</v>
      </c>
      <c r="J9" s="38">
        <v>0.1159764373952394</v>
      </c>
    </row>
    <row r="10" spans="1:10" x14ac:dyDescent="0.3">
      <c r="A10" s="36">
        <v>9</v>
      </c>
      <c r="B10" s="36" t="s">
        <v>83</v>
      </c>
      <c r="C10" s="37">
        <v>1591.2</v>
      </c>
      <c r="D10" s="37">
        <v>2125</v>
      </c>
      <c r="E10" s="37">
        <v>1250</v>
      </c>
      <c r="F10" s="37">
        <v>539.47</v>
      </c>
      <c r="G10" s="37">
        <v>1300</v>
      </c>
      <c r="H10" s="37">
        <v>1508</v>
      </c>
      <c r="I10" s="37">
        <v>1412.7339999999999</v>
      </c>
      <c r="J10" s="38">
        <v>9.7189436109964642E-3</v>
      </c>
    </row>
    <row r="11" spans="1:10" x14ac:dyDescent="0.3">
      <c r="A11" s="36">
        <v>10</v>
      </c>
      <c r="B11" s="36" t="s">
        <v>84</v>
      </c>
      <c r="C11" s="37">
        <v>600</v>
      </c>
      <c r="D11" s="37">
        <v>750</v>
      </c>
      <c r="E11" s="37">
        <v>500</v>
      </c>
      <c r="F11" s="37">
        <v>1157.8900000000001</v>
      </c>
      <c r="G11" s="37">
        <v>275</v>
      </c>
      <c r="H11" s="37">
        <v>4335.3999999999996</v>
      </c>
      <c r="I11" s="37">
        <v>1423.6579999999999</v>
      </c>
      <c r="J11" s="38">
        <v>9.7940955787458941E-3</v>
      </c>
    </row>
    <row r="12" spans="1:10" x14ac:dyDescent="0.3">
      <c r="B12" s="39" t="s">
        <v>11</v>
      </c>
      <c r="C12" s="40">
        <v>132887.87</v>
      </c>
      <c r="D12" s="40">
        <v>145746.25</v>
      </c>
      <c r="E12" s="40">
        <f>SUM(E2:E11)</f>
        <v>127667.94999999998</v>
      </c>
      <c r="F12" s="40">
        <v>161327.76000000004</v>
      </c>
      <c r="G12" s="40">
        <v>138954.93</v>
      </c>
      <c r="H12" s="40">
        <v>147877.19999999998</v>
      </c>
      <c r="I12" s="40">
        <v>145358.802</v>
      </c>
      <c r="J12" s="41">
        <v>1.0000000000000002</v>
      </c>
    </row>
    <row r="13" spans="1:10" x14ac:dyDescent="0.3">
      <c r="C13" s="40">
        <v>145358.802</v>
      </c>
      <c r="D13" s="40">
        <v>145358.802</v>
      </c>
      <c r="E13" s="40">
        <v>145358.802</v>
      </c>
      <c r="F13" s="40">
        <v>145358.802</v>
      </c>
      <c r="G13" s="40">
        <v>145358.802</v>
      </c>
      <c r="H13" s="40">
        <v>145358.802</v>
      </c>
    </row>
  </sheetData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Empresas</vt:lpstr>
      <vt:lpstr>Comparador</vt:lpstr>
      <vt:lpstr>Analytics</vt:lpstr>
      <vt:lpstr>constructoras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Antonio García</cp:lastModifiedBy>
  <dcterms:created xsi:type="dcterms:W3CDTF">2022-09-10T18:04:41Z</dcterms:created>
  <dcterms:modified xsi:type="dcterms:W3CDTF">2024-10-25T09:53:12Z</dcterms:modified>
</cp:coreProperties>
</file>